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53-5\excel\"/>
    </mc:Choice>
  </mc:AlternateContent>
  <bookViews>
    <workbookView xWindow="0" yWindow="0" windowWidth="28800" windowHeight="12390"/>
  </bookViews>
  <sheets>
    <sheet name="工作表1" sheetId="1" r:id="rId1"/>
  </sheets>
  <definedNames>
    <definedName name="每年配息次數">工作表1!$B$6</definedName>
    <definedName name="到期日">工作表1!$B$3</definedName>
    <definedName name="票面利率">工作表1!$B$4</definedName>
    <definedName name="第一次付息日">工作表1!#REF!</definedName>
    <definedName name="發行日">工作表1!#REF!</definedName>
    <definedName name="結算日">工作表1!$B$2</definedName>
    <definedName name="贖回價格">工作表1!$B$5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9" i="1" s="1"/>
  <c r="B20" i="1" s="1"/>
  <c r="B9" i="1"/>
  <c r="B10" i="1" s="1"/>
  <c r="B11" i="1" s="1"/>
  <c r="B12" i="1" l="1"/>
  <c r="B13" i="1" s="1"/>
</calcChain>
</file>

<file path=xl/sharedStrings.xml><?xml version="1.0" encoding="utf-8"?>
<sst xmlns="http://schemas.openxmlformats.org/spreadsheetml/2006/main" count="18" uniqueCount="15">
  <si>
    <t>結算日</t>
    <phoneticPr fontId="2" type="noConversion"/>
  </si>
  <si>
    <t>到期日</t>
    <phoneticPr fontId="2" type="noConversion"/>
  </si>
  <si>
    <t>票面利率</t>
    <phoneticPr fontId="2" type="noConversion"/>
  </si>
  <si>
    <t>贖回價格</t>
    <phoneticPr fontId="2" type="noConversion"/>
  </si>
  <si>
    <t>每年配息次數</t>
    <phoneticPr fontId="2" type="noConversion"/>
  </si>
  <si>
    <t>殖利率</t>
    <phoneticPr fontId="2" type="noConversion"/>
  </si>
  <si>
    <t>存續期間</t>
    <phoneticPr fontId="2" type="noConversion"/>
  </si>
  <si>
    <t>修正後存續期間</t>
    <phoneticPr fontId="2" type="noConversion"/>
  </si>
  <si>
    <t>百元價</t>
    <phoneticPr fontId="2" type="noConversion"/>
  </si>
  <si>
    <t>債券百元價</t>
    <phoneticPr fontId="2" type="noConversion"/>
  </si>
  <si>
    <t>當期殖利率</t>
    <phoneticPr fontId="2" type="noConversion"/>
  </si>
  <si>
    <t>殖利率</t>
    <phoneticPr fontId="2" type="noConversion"/>
  </si>
  <si>
    <t>已知殖利率求百元價</t>
    <phoneticPr fontId="2" type="noConversion"/>
  </si>
  <si>
    <t>債券條件</t>
    <phoneticPr fontId="2" type="noConversion"/>
  </si>
  <si>
    <t>已知百元價求殖利率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</si>
</sst>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"/>
    <numFmt numFmtId="177" formatCode="0.000"/>
    <numFmt numFmtId="178" formatCode="0.000%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0" fontId="3" fillId="5" borderId="1" xfId="0" applyFont="1" applyFill="1" applyBorder="1">
      <alignment vertical="center"/>
    </xf>
    <xf numFmtId="14" fontId="3" fillId="2" borderId="1" xfId="0" applyNumberFormat="1" applyFont="1" applyFill="1" applyBorder="1">
      <alignment vertical="center"/>
    </xf>
    <xf numFmtId="10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178" fontId="3" fillId="2" borderId="1" xfId="0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177" fontId="5" fillId="4" borderId="1" xfId="0" applyNumberFormat="1" applyFont="1" applyFill="1" applyBorder="1">
      <alignment vertical="center"/>
    </xf>
    <xf numFmtId="178" fontId="5" fillId="4" borderId="1" xfId="1" applyNumberFormat="1" applyFont="1" applyFill="1" applyBorder="1">
      <alignment vertical="center"/>
    </xf>
    <xf numFmtId="2" fontId="5" fillId="4" borderId="1" xfId="0" applyNumberFormat="1" applyFon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oks.com.tw/products/0010646090?loc=006_001&amp;utm_source=stanley14995&amp;utm_medium=ap-books&amp;utm_content=recommend&amp;utm_campaign=ap-20140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407277</xdr:colOff>
      <xdr:row>0</xdr:row>
      <xdr:rowOff>109045</xdr:rowOff>
    </xdr:from>
    <xdr:to>
      <xdr:col>6</xdr:col>
      <xdr:colOff>88354</xdr:colOff>
      <xdr:row>5</xdr:row>
      <xdr:rowOff>103461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570" y="109045"/>
          <a:ext cx="2486025" cy="1019175"/>
        </a:xfrm>
        <a:prstGeom prst="rect">
          <a:avLst/>
        </a:prstGeom>
      </xdr:spPr>
    </xdr:pic>
    <xdr:clientData/>
  </xdr:twoCellAnchor>
  <xdr:twoCellAnchor editAs="oneCell">
    <xdr:from>
      <xdr:col>3</xdr:col>
      <xdr:colOff>374431</xdr:colOff>
      <xdr:row>6</xdr:row>
      <xdr:rowOff>2759</xdr:rowOff>
    </xdr:from>
    <xdr:to>
      <xdr:col>4</xdr:col>
      <xdr:colOff>681269</xdr:colOff>
      <xdr:row>12</xdr:row>
      <xdr:rowOff>166945</xdr:rowOff>
    </xdr:to>
    <xdr:pic>
      <xdr:nvPicPr>
        <xdr:cNvPr id="3" name="圖片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3897" y="1224587"/>
          <a:ext cx="990010" cy="1386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45" zoomScaleNormal="145" workbookViewId="0">
      <selection activeCell="G10" sqref="G10"/>
    </sheetView>
  </sheetViews>
  <sheetFormatPr defaultRowHeight="15.75" x14ac:dyDescent="0.25"/>
  <cols>
    <col min="1" max="1" width="17" style="1" customWidth="1"/>
    <col min="2" max="2" width="12.75" style="1" bestFit="1" customWidth="1"/>
    <col min="3" max="4" width="9" style="1"/>
    <col min="5" max="5" width="9.875" style="1" bestFit="1" customWidth="1"/>
    <col min="6" max="6" width="9" style="1"/>
    <col min="7" max="7" width="9.375" style="1" bestFit="1" customWidth="1"/>
    <col min="8" max="16384" width="9" style="1"/>
  </cols>
  <sheetData>
    <row r="1" spans="1:5" ht="18.75" x14ac:dyDescent="0.25">
      <c r="A1" s="2" t="s">
        <v>13</v>
      </c>
      <c r="E1" s="4"/>
    </row>
    <row r="2" spans="1:5" x14ac:dyDescent="0.25">
      <c r="A2" s="5" t="s">
        <v>0</v>
      </c>
      <c r="B2" s="6">
        <v>41782</v>
      </c>
    </row>
    <row r="3" spans="1:5" x14ac:dyDescent="0.25">
      <c r="A3" s="5" t="s">
        <v>1</v>
      </c>
      <c r="B3" s="6">
        <v>43388</v>
      </c>
    </row>
    <row r="4" spans="1:5" x14ac:dyDescent="0.25">
      <c r="A4" s="5" t="s">
        <v>2</v>
      </c>
      <c r="B4" s="7">
        <v>7.3749999999999996E-2</v>
      </c>
    </row>
    <row r="5" spans="1:5" x14ac:dyDescent="0.25">
      <c r="A5" s="5" t="s">
        <v>3</v>
      </c>
      <c r="B5" s="8">
        <v>100</v>
      </c>
    </row>
    <row r="6" spans="1:5" x14ac:dyDescent="0.25">
      <c r="A6" s="5" t="s">
        <v>4</v>
      </c>
      <c r="B6" s="8">
        <v>2</v>
      </c>
    </row>
    <row r="8" spans="1:5" ht="18.75" x14ac:dyDescent="0.25">
      <c r="A8" s="2" t="s">
        <v>12</v>
      </c>
    </row>
    <row r="9" spans="1:5" x14ac:dyDescent="0.25">
      <c r="A9" s="9" t="s">
        <v>5</v>
      </c>
      <c r="B9" s="10">
        <f>15.556%</f>
        <v>0.15556</v>
      </c>
    </row>
    <row r="10" spans="1:5" x14ac:dyDescent="0.25">
      <c r="A10" s="11" t="s">
        <v>9</v>
      </c>
      <c r="B10" s="12">
        <f>PRICE(結算日,到期日,票面利率,B9,贖回價格,每年配息次數)</f>
        <v>74.613844126450488</v>
      </c>
    </row>
    <row r="11" spans="1:5" x14ac:dyDescent="0.25">
      <c r="A11" s="11" t="s">
        <v>10</v>
      </c>
      <c r="B11" s="13">
        <f>票面利率*100/B10</f>
        <v>9.8842246855708832E-2</v>
      </c>
    </row>
    <row r="12" spans="1:5" x14ac:dyDescent="0.25">
      <c r="A12" s="11" t="s">
        <v>6</v>
      </c>
      <c r="B12" s="14">
        <f>DURATION(結算日,到期日,票面利率,B9,每年配息次數)</f>
        <v>3.6902217475914516</v>
      </c>
      <c r="C12" s="3"/>
    </row>
    <row r="13" spans="1:5" x14ac:dyDescent="0.25">
      <c r="A13" s="11" t="s">
        <v>7</v>
      </c>
      <c r="B13" s="14">
        <f>B12/(1+B9/2)</f>
        <v>3.4239100257858297</v>
      </c>
    </row>
    <row r="15" spans="1:5" ht="18.75" x14ac:dyDescent="0.25">
      <c r="A15" s="2" t="s">
        <v>14</v>
      </c>
    </row>
    <row r="16" spans="1:5" x14ac:dyDescent="0.25">
      <c r="A16" s="9" t="s">
        <v>8</v>
      </c>
      <c r="B16" s="8">
        <v>74.614000000000004</v>
      </c>
    </row>
    <row r="17" spans="1:2" x14ac:dyDescent="0.25">
      <c r="A17" s="11" t="s">
        <v>11</v>
      </c>
      <c r="B17" s="13">
        <f>YIELD(結算日,到期日,票面利率,B16,贖回價格,每年配息次數)</f>
        <v>0.15555939615922978</v>
      </c>
    </row>
    <row r="18" spans="1:2" x14ac:dyDescent="0.25">
      <c r="A18" s="11" t="s">
        <v>10</v>
      </c>
      <c r="B18" s="13">
        <f>票面利率*100/B16</f>
        <v>9.8842040367759398E-2</v>
      </c>
    </row>
    <row r="19" spans="1:2" x14ac:dyDescent="0.25">
      <c r="A19" s="11" t="s">
        <v>6</v>
      </c>
      <c r="B19" s="14">
        <f>DURATION(結算日,到期日,票面利率,B17,每年配息次數)</f>
        <v>3.690222642541122</v>
      </c>
    </row>
    <row r="20" spans="1:2" x14ac:dyDescent="0.25">
      <c r="A20" s="11" t="s">
        <v>7</v>
      </c>
      <c r="B20" s="14">
        <f>B19/(1+B17/2)</f>
        <v>3.4239118152961607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工作表1</vt:lpstr>
      <vt:lpstr>每年配息次數</vt:lpstr>
      <vt:lpstr>到期日</vt:lpstr>
      <vt:lpstr>票面利率</vt:lpstr>
      <vt:lpstr>結算日</vt:lpstr>
      <vt:lpstr>贖回價格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2014-08-06T02:48:16Z</dcterms:created>
  <dcterms:modified xsi:type="dcterms:W3CDTF">2014-08-22T23:16:57Z</dcterms:modified>
</cp:coreProperties>
</file>