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sterhsiao\Books\978-986-7283-53-5\excel\"/>
    </mc:Choice>
  </mc:AlternateContent>
  <bookViews>
    <workbookView xWindow="0" yWindow="0" windowWidth="28800" windowHeight="12390"/>
  </bookViews>
  <sheets>
    <sheet name="投資報酬率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2" i="1" l="1"/>
  <c r="B11" i="1"/>
  <c r="D23" i="1"/>
  <c r="B24" i="1" s="1"/>
  <c r="D22" i="1"/>
  <c r="B17" i="1"/>
  <c r="B4" i="1"/>
</calcChain>
</file>

<file path=xl/sharedStrings.xml><?xml version="1.0" encoding="utf-8"?>
<sst xmlns="http://schemas.openxmlformats.org/spreadsheetml/2006/main" count="34" uniqueCount="20">
  <si>
    <t>累計報酬率</t>
    <phoneticPr fontId="2" type="noConversion"/>
  </si>
  <si>
    <t>期初投入金額</t>
    <phoneticPr fontId="2" type="noConversion"/>
  </si>
  <si>
    <t>期末金額</t>
    <phoneticPr fontId="2" type="noConversion"/>
  </si>
  <si>
    <t>累積報酬率</t>
    <phoneticPr fontId="2" type="noConversion"/>
  </si>
  <si>
    <t>年化報酬率</t>
    <phoneticPr fontId="2" type="noConversion"/>
  </si>
  <si>
    <t>年化報酬率 I</t>
    <phoneticPr fontId="2" type="noConversion"/>
  </si>
  <si>
    <t>年化報酬率 II</t>
    <phoneticPr fontId="2" type="noConversion"/>
  </si>
  <si>
    <t>年化報酬率 III</t>
    <phoneticPr fontId="2" type="noConversion"/>
  </si>
  <si>
    <t>日期</t>
    <phoneticPr fontId="2" type="noConversion"/>
  </si>
  <si>
    <t>金額</t>
    <phoneticPr fontId="2" type="noConversion"/>
  </si>
  <si>
    <t>年數</t>
    <phoneticPr fontId="2" type="noConversion"/>
  </si>
  <si>
    <t>每月投入金額</t>
    <phoneticPr fontId="2" type="noConversion"/>
  </si>
  <si>
    <t>月數</t>
    <phoneticPr fontId="2" type="noConversion"/>
  </si>
  <si>
    <t>定期定額年化報酬率</t>
    <phoneticPr fontId="2" type="noConversion"/>
  </si>
  <si>
    <t>元</t>
    <phoneticPr fontId="2" type="noConversion"/>
  </si>
  <si>
    <t>年</t>
    <phoneticPr fontId="2" type="noConversion"/>
  </si>
  <si>
    <t>月</t>
    <phoneticPr fontId="2" type="noConversion"/>
  </si>
  <si>
    <t>年化報酬率</t>
    <phoneticPr fontId="2" type="noConversion"/>
  </si>
  <si>
    <t>累積報酬率</t>
    <phoneticPr fontId="2" type="noConversion"/>
  </si>
  <si>
    <t>期末金額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</si>
</sst>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0.0%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3" fillId="0" borderId="0" xfId="0" applyNumberFormat="1" applyFont="1">
      <alignment vertical="center"/>
    </xf>
    <xf numFmtId="43" fontId="3" fillId="0" borderId="0" xfId="0" applyNumberFormat="1" applyFont="1">
      <alignment vertical="center"/>
    </xf>
    <xf numFmtId="0" fontId="3" fillId="3" borderId="1" xfId="0" applyFont="1" applyFill="1" applyBorder="1">
      <alignment vertical="center"/>
    </xf>
    <xf numFmtId="176" fontId="3" fillId="2" borderId="1" xfId="1" applyNumberFormat="1" applyFont="1" applyFill="1" applyBorder="1">
      <alignment vertical="center"/>
    </xf>
    <xf numFmtId="0" fontId="5" fillId="4" borderId="1" xfId="0" applyFont="1" applyFill="1" applyBorder="1">
      <alignment vertical="center"/>
    </xf>
    <xf numFmtId="177" fontId="3" fillId="2" borderId="1" xfId="2" applyNumberFormat="1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>
      <alignment vertical="center"/>
    </xf>
    <xf numFmtId="0" fontId="3" fillId="6" borderId="1" xfId="0" applyFont="1" applyFill="1" applyBorder="1">
      <alignment vertical="center"/>
    </xf>
    <xf numFmtId="177" fontId="3" fillId="6" borderId="1" xfId="2" applyNumberFormat="1" applyFont="1" applyFill="1" applyBorder="1">
      <alignment vertical="center"/>
    </xf>
    <xf numFmtId="43" fontId="3" fillId="2" borderId="1" xfId="1" applyNumberFormat="1" applyFont="1" applyFill="1" applyBorder="1">
      <alignment vertical="center"/>
    </xf>
    <xf numFmtId="10" fontId="5" fillId="4" borderId="1" xfId="2" applyNumberFormat="1" applyFont="1" applyFill="1" applyBorder="1">
      <alignment vertical="center"/>
    </xf>
    <xf numFmtId="10" fontId="5" fillId="4" borderId="1" xfId="2" applyNumberFormat="1" applyFont="1" applyFill="1" applyBorder="1" applyAlignment="1">
      <alignment horizontal="center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oks.com.tw/products/0010646090?loc=006_001&amp;utm_source=stanley14995&amp;utm_medium=ap-books&amp;utm_content=recommend&amp;utm_campaign=ap-201408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asterhsiao.com.tw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</xdr:row>
      <xdr:rowOff>190500</xdr:rowOff>
    </xdr:from>
    <xdr:to>
      <xdr:col>13</xdr:col>
      <xdr:colOff>190500</xdr:colOff>
      <xdr:row>36</xdr:row>
      <xdr:rowOff>95250</xdr:rowOff>
    </xdr:to>
    <xdr:sp macro="" textlink="">
      <xdr:nvSpPr>
        <xdr:cNvPr id="2" name="文字方塊 1"/>
        <xdr:cNvSpPr txBox="1"/>
      </xdr:nvSpPr>
      <xdr:spPr>
        <a:xfrm>
          <a:off x="3200400" y="1457325"/>
          <a:ext cx="6534150" cy="6134100"/>
        </a:xfrm>
        <a:prstGeom prst="rect">
          <a:avLst/>
        </a:prstGeom>
        <a:solidFill>
          <a:schemeClr val="bg1">
            <a:lumMod val="95000"/>
          </a:schemeClr>
        </a:solidFill>
        <a:ln w="6350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200">
              <a:latin typeface="微軟正黑體" panose="020B0604030504040204" pitchFamily="34" charset="-120"/>
              <a:ea typeface="微軟正黑體" panose="020B0604030504040204" pitchFamily="34" charset="-120"/>
            </a:rPr>
            <a:t>試算表可以試算下列各式報酬率，所有</a:t>
          </a:r>
          <a:r>
            <a:rPr lang="zh-TW" altLang="en-US" sz="1200">
              <a:ln>
                <a:solidFill>
                  <a:schemeClr val="accent4">
                    <a:lumMod val="75000"/>
                  </a:schemeClr>
                </a:solidFill>
              </a:ln>
              <a:latin typeface="微軟正黑體" panose="020B0604030504040204" pitchFamily="34" charset="-120"/>
              <a:ea typeface="微軟正黑體" panose="020B0604030504040204" pitchFamily="34" charset="-120"/>
            </a:rPr>
            <a:t>黃色儲存格</a:t>
          </a:r>
          <a:r>
            <a:rPr lang="zh-TW" altLang="en-US" sz="1200">
              <a:latin typeface="微軟正黑體" panose="020B0604030504040204" pitchFamily="34" charset="-120"/>
              <a:ea typeface="微軟正黑體" panose="020B0604030504040204" pitchFamily="34" charset="-120"/>
            </a:rPr>
            <a:t>為可變動參數，</a:t>
          </a:r>
          <a:r>
            <a:rPr lang="zh-TW" altLang="en-US" sz="1200" b="1">
              <a:solidFill>
                <a:schemeClr val="accent1">
                  <a:lumMod val="50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深籃底反白</a:t>
          </a:r>
          <a:r>
            <a:rPr lang="zh-TW" altLang="en-US" sz="1200">
              <a:latin typeface="微軟正黑體" panose="020B0604030504040204" pitchFamily="34" charset="-120"/>
              <a:ea typeface="微軟正黑體" panose="020B0604030504040204" pitchFamily="34" charset="-120"/>
            </a:rPr>
            <a:t>為試算結果</a:t>
          </a:r>
          <a:endParaRPr lang="en-US" altLang="zh-TW" sz="1200"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endParaRPr lang="en-US" altLang="zh-TW" sz="1200"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r>
            <a:rPr lang="en-US" altLang="zh-TW" sz="1400" b="1">
              <a:latin typeface="微軟正黑體" panose="020B0604030504040204" pitchFamily="34" charset="-120"/>
              <a:ea typeface="微軟正黑體" panose="020B0604030504040204" pitchFamily="34" charset="-120"/>
            </a:rPr>
            <a:t>1) </a:t>
          </a:r>
          <a:r>
            <a:rPr lang="zh-TW" altLang="en-US" sz="1400" b="1">
              <a:latin typeface="微軟正黑體" panose="020B0604030504040204" pitchFamily="34" charset="-120"/>
              <a:ea typeface="微軟正黑體" panose="020B0604030504040204" pitchFamily="34" charset="-120"/>
            </a:rPr>
            <a:t>累積報酬率</a:t>
          </a:r>
          <a:endParaRPr lang="en-US" altLang="zh-TW" sz="1400" b="1"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r>
            <a:rPr lang="zh-TW" altLang="en-US" sz="1200">
              <a:latin typeface="微軟正黑體" panose="020B0604030504040204" pitchFamily="34" charset="-120"/>
              <a:ea typeface="微軟正黑體" panose="020B0604030504040204" pitchFamily="34" charset="-120"/>
            </a:rPr>
            <a:t>不管投資期間長短，已知期初投入金額及期末金額計算的累積報酬</a:t>
          </a:r>
          <a:endParaRPr lang="en-US" altLang="zh-TW" sz="1200"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endParaRPr lang="en-US" altLang="zh-TW" sz="1200"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r>
            <a:rPr lang="en-US" altLang="zh-TW" sz="1400" b="1">
              <a:latin typeface="微軟正黑體" panose="020B0604030504040204" pitchFamily="34" charset="-120"/>
              <a:ea typeface="微軟正黑體" panose="020B0604030504040204" pitchFamily="34" charset="-120"/>
            </a:rPr>
            <a:t>2) </a:t>
          </a:r>
          <a:r>
            <a:rPr lang="zh-TW" altLang="en-US" sz="1400" b="1">
              <a:latin typeface="微軟正黑體" panose="020B0604030504040204" pitchFamily="34" charset="-120"/>
              <a:ea typeface="微軟正黑體" panose="020B0604030504040204" pitchFamily="34" charset="-120"/>
            </a:rPr>
            <a:t>年化報酬率 </a:t>
          </a:r>
          <a:r>
            <a:rPr lang="en-US" altLang="zh-TW" sz="1400" b="1">
              <a:latin typeface="微軟正黑體" panose="020B0604030504040204" pitchFamily="34" charset="-120"/>
              <a:ea typeface="微軟正黑體" panose="020B0604030504040204" pitchFamily="34" charset="-120"/>
            </a:rPr>
            <a:t>I</a:t>
          </a:r>
        </a:p>
        <a:p>
          <a:r>
            <a:rPr lang="zh-TW" altLang="en-US" sz="1200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已知</a:t>
          </a:r>
          <a:r>
            <a:rPr lang="zh-TW" altLang="zh-TW" sz="1200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期初投入金額</a:t>
          </a:r>
          <a:r>
            <a:rPr lang="zh-TW" altLang="en-US" sz="1200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、</a:t>
          </a:r>
          <a:r>
            <a:rPr lang="zh-TW" altLang="zh-TW" sz="1200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期末金額</a:t>
          </a:r>
          <a:r>
            <a:rPr lang="zh-TW" altLang="en-US" sz="1200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以及投入年數所計算的年化報酬率。</a:t>
          </a:r>
          <a:endParaRPr lang="en-US" altLang="zh-TW" sz="1200">
            <a:solidFill>
              <a:schemeClr val="dk1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  <a:cs typeface="+mn-cs"/>
          </a:endParaRPr>
        </a:p>
        <a:p>
          <a:r>
            <a:rPr lang="zh-TW" altLang="en-US" sz="1200" i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注：年數可以用小數點。</a:t>
          </a:r>
          <a:endParaRPr lang="en-US" altLang="zh-TW" sz="1200" i="1">
            <a:solidFill>
              <a:schemeClr val="dk1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  <a:cs typeface="+mn-cs"/>
          </a:endParaRPr>
        </a:p>
        <a:p>
          <a:endParaRPr lang="en-US" altLang="zh-TW" sz="1200">
            <a:solidFill>
              <a:schemeClr val="dk1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4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3) </a:t>
          </a:r>
          <a:r>
            <a:rPr lang="zh-TW" altLang="zh-TW" sz="14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年化報酬率 </a:t>
          </a:r>
          <a:r>
            <a:rPr lang="en-US" altLang="zh-TW" sz="14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II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200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已知累積報酬率以及</a:t>
          </a:r>
          <a:r>
            <a:rPr lang="zh-TW" altLang="zh-TW" sz="1200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投入年數所計算的年化報酬率</a:t>
          </a:r>
          <a:endParaRPr lang="zh-TW" altLang="zh-TW" sz="1200">
            <a:effectLst/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zh-TW" sz="1200">
            <a:effectLst/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400" b="1">
              <a:effectLst/>
              <a:latin typeface="微軟正黑體" panose="020B0604030504040204" pitchFamily="34" charset="-120"/>
              <a:ea typeface="微軟正黑體" panose="020B0604030504040204" pitchFamily="34" charset="-120"/>
            </a:rPr>
            <a:t>4) </a:t>
          </a:r>
          <a:r>
            <a:rPr lang="zh-TW" altLang="zh-TW" sz="14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年化報酬率 </a:t>
          </a:r>
          <a:r>
            <a:rPr lang="en-US" altLang="zh-TW" sz="14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III</a:t>
          </a:r>
          <a:endParaRPr lang="zh-TW" altLang="zh-TW" sz="1400" b="1">
            <a:effectLst/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r>
            <a:rPr lang="zh-TW" altLang="zh-TW" sz="1200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已知期初投入金額、期末金額</a:t>
          </a:r>
          <a:r>
            <a:rPr lang="zh-TW" altLang="en-US" sz="1200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，以及期初及期末的時間點，</a:t>
          </a:r>
          <a:r>
            <a:rPr lang="zh-TW" altLang="zh-TW" sz="1200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所計算的年化報酬率</a:t>
          </a:r>
          <a:r>
            <a:rPr lang="zh-TW" altLang="en-US" sz="1200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。</a:t>
          </a:r>
          <a:endParaRPr lang="en-US" altLang="zh-TW" sz="1200">
            <a:solidFill>
              <a:schemeClr val="dk1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  <a:cs typeface="+mn-cs"/>
          </a:endParaRPr>
        </a:p>
        <a:p>
          <a:r>
            <a:rPr lang="zh-TW" altLang="en-US" sz="1200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可以省掉計算年數的困擾。</a:t>
          </a:r>
          <a:endParaRPr lang="en-US" altLang="zh-TW" sz="1200">
            <a:solidFill>
              <a:schemeClr val="dk1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  <a:cs typeface="+mn-cs"/>
          </a:endParaRPr>
        </a:p>
        <a:p>
          <a:endParaRPr lang="en-US" altLang="zh-TW" sz="1200">
            <a:solidFill>
              <a:schemeClr val="dk1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  <a:cs typeface="+mn-cs"/>
          </a:endParaRPr>
        </a:p>
        <a:p>
          <a:r>
            <a:rPr lang="en-US" altLang="zh-TW" sz="14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5) </a:t>
          </a:r>
          <a:r>
            <a:rPr lang="zh-TW" altLang="en-US" sz="1400" b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定期定額年化報酬率</a:t>
          </a:r>
          <a:endParaRPr lang="en-US" altLang="zh-TW" sz="1400" b="1">
            <a:solidFill>
              <a:schemeClr val="dk1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200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已知每月投入金額、期末金額以及定期定額投入月數，</a:t>
          </a:r>
          <a:r>
            <a:rPr lang="zh-TW" altLang="zh-TW" sz="1200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所計算的年化報酬率。</a:t>
          </a:r>
          <a:r>
            <a:rPr lang="en-US" altLang="zh-TW" sz="1200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/>
          </a:r>
          <a:br>
            <a:rPr lang="en-US" altLang="zh-TW" sz="1200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</a:br>
          <a:r>
            <a:rPr lang="zh-TW" altLang="en-US" sz="1200" i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注：累積報酬率僅供參考，</a:t>
          </a:r>
          <a:r>
            <a:rPr lang="zh-TW" altLang="zh-TW" sz="1200" i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累積報酬率的投入金額是將每月投入金額相加，</a:t>
          </a:r>
          <a:r>
            <a:rPr lang="zh-TW" altLang="en-US" sz="1200" i="1">
              <a:solidFill>
                <a:schemeClr val="dk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而貨幣有時間價值，不同時間投入金額相加的意義不大</a:t>
          </a: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zh-TW" altLang="zh-TW">
            <a:effectLst/>
          </a:endParaRPr>
        </a:p>
        <a:p>
          <a:endParaRPr lang="zh-TW" altLang="zh-TW">
            <a:effectLst/>
          </a:endParaRPr>
        </a:p>
      </xdr:txBody>
    </xdr:sp>
    <xdr:clientData/>
  </xdr:twoCellAnchor>
  <xdr:twoCellAnchor editAs="oneCell">
    <xdr:from>
      <xdr:col>4</xdr:col>
      <xdr:colOff>28575</xdr:colOff>
      <xdr:row>0</xdr:row>
      <xdr:rowOff>171450</xdr:rowOff>
    </xdr:from>
    <xdr:to>
      <xdr:col>7</xdr:col>
      <xdr:colOff>276225</xdr:colOff>
      <xdr:row>5</xdr:row>
      <xdr:rowOff>123825</xdr:rowOff>
    </xdr:to>
    <xdr:pic>
      <xdr:nvPicPr>
        <xdr:cNvPr id="3" name="圖片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0" y="171450"/>
          <a:ext cx="2486025" cy="101917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95250</xdr:rowOff>
    </xdr:from>
    <xdr:to>
      <xdr:col>9</xdr:col>
      <xdr:colOff>95316</xdr:colOff>
      <xdr:row>5</xdr:row>
      <xdr:rowOff>95342</xdr:rowOff>
    </xdr:to>
    <xdr:pic>
      <xdr:nvPicPr>
        <xdr:cNvPr id="4" name="圖片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95250"/>
          <a:ext cx="762066" cy="106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K7" sqref="K7"/>
    </sheetView>
  </sheetViews>
  <sheetFormatPr defaultRowHeight="15.75" x14ac:dyDescent="0.25"/>
  <cols>
    <col min="1" max="1" width="14.125" style="1" bestFit="1" customWidth="1"/>
    <col min="2" max="3" width="13.875" style="1" bestFit="1" customWidth="1"/>
    <col min="4" max="4" width="10.75" style="1" hidden="1" customWidth="1"/>
    <col min="5" max="5" width="11.375" style="1" bestFit="1" customWidth="1"/>
    <col min="6" max="16384" width="9" style="1"/>
  </cols>
  <sheetData>
    <row r="1" spans="1:3" ht="21" customHeight="1" x14ac:dyDescent="0.25">
      <c r="A1" s="2" t="s">
        <v>3</v>
      </c>
    </row>
    <row r="2" spans="1:3" x14ac:dyDescent="0.25">
      <c r="A2" s="5" t="s">
        <v>1</v>
      </c>
      <c r="B2" s="14">
        <v>16.829999999999998</v>
      </c>
      <c r="C2" s="1" t="s">
        <v>14</v>
      </c>
    </row>
    <row r="3" spans="1:3" x14ac:dyDescent="0.25">
      <c r="A3" s="5" t="s">
        <v>2</v>
      </c>
      <c r="B3" s="14">
        <v>28.65</v>
      </c>
      <c r="C3" s="1" t="s">
        <v>14</v>
      </c>
    </row>
    <row r="4" spans="1:3" x14ac:dyDescent="0.25">
      <c r="A4" s="7" t="s">
        <v>3</v>
      </c>
      <c r="B4" s="15">
        <f>B3/B2-1</f>
        <v>0.70231729055258474</v>
      </c>
    </row>
    <row r="7" spans="1:3" ht="20.25" x14ac:dyDescent="0.25">
      <c r="A7" s="2" t="s">
        <v>5</v>
      </c>
    </row>
    <row r="8" spans="1:3" x14ac:dyDescent="0.25">
      <c r="A8" s="5" t="s">
        <v>1</v>
      </c>
      <c r="B8" s="14">
        <v>16.829999999999998</v>
      </c>
      <c r="C8" s="1" t="s">
        <v>14</v>
      </c>
    </row>
    <row r="9" spans="1:3" x14ac:dyDescent="0.25">
      <c r="A9" s="5" t="s">
        <v>2</v>
      </c>
      <c r="B9" s="14">
        <v>28.65</v>
      </c>
      <c r="C9" s="1" t="s">
        <v>14</v>
      </c>
    </row>
    <row r="10" spans="1:3" x14ac:dyDescent="0.25">
      <c r="A10" s="5" t="s">
        <v>10</v>
      </c>
      <c r="B10" s="6">
        <v>6</v>
      </c>
      <c r="C10" s="1" t="s">
        <v>15</v>
      </c>
    </row>
    <row r="11" spans="1:3" x14ac:dyDescent="0.25">
      <c r="A11" s="7" t="s">
        <v>4</v>
      </c>
      <c r="B11" s="15">
        <f>(B9/B8)^(1/B10)-1</f>
        <v>9.2714614849264576E-2</v>
      </c>
    </row>
    <row r="14" spans="1:3" ht="20.25" x14ac:dyDescent="0.25">
      <c r="A14" s="2" t="s">
        <v>6</v>
      </c>
    </row>
    <row r="15" spans="1:3" x14ac:dyDescent="0.25">
      <c r="A15" s="5" t="s">
        <v>18</v>
      </c>
      <c r="B15" s="8">
        <v>0.70230000000000004</v>
      </c>
    </row>
    <row r="16" spans="1:3" x14ac:dyDescent="0.25">
      <c r="A16" s="5" t="s">
        <v>10</v>
      </c>
      <c r="B16" s="6">
        <v>6</v>
      </c>
      <c r="C16" s="1" t="s">
        <v>15</v>
      </c>
    </row>
    <row r="17" spans="1:5" x14ac:dyDescent="0.25">
      <c r="A17" s="7" t="s">
        <v>4</v>
      </c>
      <c r="B17" s="15">
        <f>(1+B15)^(1/B16)-1</f>
        <v>9.2712765045316559E-2</v>
      </c>
    </row>
    <row r="20" spans="1:5" ht="20.25" x14ac:dyDescent="0.25">
      <c r="A20" s="2" t="s">
        <v>7</v>
      </c>
    </row>
    <row r="21" spans="1:5" x14ac:dyDescent="0.25">
      <c r="A21" s="9"/>
      <c r="B21" s="10" t="s">
        <v>8</v>
      </c>
      <c r="C21" s="10" t="s">
        <v>9</v>
      </c>
    </row>
    <row r="22" spans="1:5" x14ac:dyDescent="0.25">
      <c r="A22" s="5" t="s">
        <v>1</v>
      </c>
      <c r="B22" s="11">
        <v>39234</v>
      </c>
      <c r="C22" s="14">
        <v>16.829999999999998</v>
      </c>
      <c r="D22" s="3">
        <f>-C22</f>
        <v>-16.829999999999998</v>
      </c>
    </row>
    <row r="23" spans="1:5" x14ac:dyDescent="0.25">
      <c r="A23" s="5" t="s">
        <v>2</v>
      </c>
      <c r="B23" s="11">
        <v>41428</v>
      </c>
      <c r="C23" s="14">
        <v>28.65</v>
      </c>
      <c r="D23" s="3">
        <f>C23</f>
        <v>28.65</v>
      </c>
    </row>
    <row r="24" spans="1:5" x14ac:dyDescent="0.25">
      <c r="A24" s="7" t="s">
        <v>4</v>
      </c>
      <c r="B24" s="16">
        <f>XIRR(D22:D23,B22:B23)</f>
        <v>9.2537990212440496E-2</v>
      </c>
      <c r="C24" s="16"/>
    </row>
    <row r="27" spans="1:5" ht="20.25" x14ac:dyDescent="0.25">
      <c r="A27" s="2" t="s">
        <v>13</v>
      </c>
    </row>
    <row r="28" spans="1:5" x14ac:dyDescent="0.25">
      <c r="A28" s="5" t="s">
        <v>11</v>
      </c>
      <c r="B28" s="14">
        <v>1000</v>
      </c>
      <c r="C28" s="1" t="s">
        <v>14</v>
      </c>
      <c r="E28" s="4"/>
    </row>
    <row r="29" spans="1:5" x14ac:dyDescent="0.25">
      <c r="A29" s="5" t="s">
        <v>19</v>
      </c>
      <c r="B29" s="14">
        <v>93417.68</v>
      </c>
      <c r="C29" s="1" t="s">
        <v>14</v>
      </c>
    </row>
    <row r="30" spans="1:5" x14ac:dyDescent="0.25">
      <c r="A30" s="5" t="s">
        <v>12</v>
      </c>
      <c r="B30" s="6">
        <v>72</v>
      </c>
      <c r="C30" s="1" t="s">
        <v>16</v>
      </c>
    </row>
    <row r="31" spans="1:5" x14ac:dyDescent="0.25">
      <c r="A31" s="7" t="s">
        <v>17</v>
      </c>
      <c r="B31" s="15">
        <f>RATE(B30,-B28,0,B29,1)*12</f>
        <v>8.2566917451138158E-2</v>
      </c>
    </row>
    <row r="32" spans="1:5" x14ac:dyDescent="0.25">
      <c r="A32" s="12" t="s">
        <v>0</v>
      </c>
      <c r="B32" s="13">
        <f>B29/(B28*B30)-1</f>
        <v>0.29746777777777766</v>
      </c>
    </row>
  </sheetData>
  <mergeCells count="1">
    <mergeCell ref="B24:C24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投資報酬率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2014-07-30T01:01:10Z</dcterms:created>
  <dcterms:modified xsi:type="dcterms:W3CDTF">2014-08-22T23:17:04Z</dcterms:modified>
</cp:coreProperties>
</file>