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asterhsiao\Books\978-986-7283-71-9\chapter3\"/>
    </mc:Choice>
  </mc:AlternateContent>
  <bookViews>
    <workbookView xWindow="0" yWindow="60" windowWidth="19410" windowHeight="10950"/>
  </bookViews>
  <sheets>
    <sheet name="實作練習2 (175頁)" sheetId="1" r:id="rId1"/>
    <sheet name="實作練習1 (173頁)" sheetId="2" r:id="rId2"/>
  </sheets>
  <definedNames>
    <definedName name="_xlnm._FilterDatabase" localSheetId="1" hidden="1">'實作練習1 (173頁)'!$D$1:$E$13</definedName>
    <definedName name="solver_eng" localSheetId="1" hidden="1">1</definedName>
    <definedName name="solver_neg" localSheetId="1" hidden="1">1</definedName>
    <definedName name="solver_num" localSheetId="1" hidden="1">0</definedName>
    <definedName name="solver_opt" localSheetId="1" hidden="1">'實作練習1 (173頁)'!$D$2</definedName>
    <definedName name="solver_typ" localSheetId="1" hidden="1">1</definedName>
    <definedName name="solver_val" localSheetId="1" hidden="1">0</definedName>
    <definedName name="solver_ver" localSheetId="1" hidden="1">3</definedName>
    <definedName name="投資報酬率">'實作練習2 (175頁)'!$B$2</definedName>
    <definedName name="每月生活費">'實作練習2 (175頁)'!$B$1</definedName>
    <definedName name="退休金需求">'實作練習2 (175頁)'!$B$4</definedName>
    <definedName name="通貨澎漲率">'實作練習2 (175頁)'!$B$3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2" l="1"/>
  <c r="E2" i="2" s="1"/>
  <c r="E1" i="1" l="1"/>
  <c r="B8" i="1"/>
  <c r="B9" i="1" s="1"/>
  <c r="B10" i="1" l="1"/>
  <c r="B11" i="1" l="1"/>
  <c r="B12" i="1" l="1"/>
  <c r="B13" i="1" l="1"/>
  <c r="B14" i="1" l="1"/>
  <c r="B15" i="1" l="1"/>
  <c r="B16" i="1" l="1"/>
  <c r="B17" i="1" l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4" i="1" l="1"/>
  <c r="D13" i="1" s="1"/>
  <c r="F2" i="1"/>
  <c r="E2" i="1" l="1"/>
</calcChain>
</file>

<file path=xl/sharedStrings.xml><?xml version="1.0" encoding="utf-8"?>
<sst xmlns="http://schemas.openxmlformats.org/spreadsheetml/2006/main" count="13" uniqueCount="12">
  <si>
    <t>每月生活費</t>
    <phoneticPr fontId="3" type="noConversion"/>
  </si>
  <si>
    <t>投資報酬率</t>
    <phoneticPr fontId="3" type="noConversion"/>
  </si>
  <si>
    <t>退休金需求</t>
    <phoneticPr fontId="3" type="noConversion"/>
  </si>
  <si>
    <t>年齡</t>
    <phoneticPr fontId="3" type="noConversion"/>
  </si>
  <si>
    <t>年生活費</t>
    <phoneticPr fontId="3" type="noConversion"/>
  </si>
  <si>
    <t>生活費表</t>
    <phoneticPr fontId="3" type="noConversion"/>
  </si>
  <si>
    <t>年生活費(82歲)</t>
    <phoneticPr fontId="3" type="noConversion"/>
  </si>
  <si>
    <t>通貨膨脹率</t>
    <phoneticPr fontId="3" type="noConversion"/>
  </si>
  <si>
    <t>指標利率</t>
    <phoneticPr fontId="3" type="noConversion"/>
  </si>
  <si>
    <t>指標利率</t>
    <phoneticPr fontId="3" type="noConversion"/>
  </si>
  <si>
    <t>房貸利率</t>
    <phoneticPr fontId="3" type="noConversion"/>
  </si>
  <si>
    <t>通貨膨脹率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</si>
</sst>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#,##0_ ;[Red]\-#,##0\ "/>
    <numFmt numFmtId="177" formatCode="0.0%"/>
    <numFmt numFmtId="178" formatCode="0.000"/>
  </numFmts>
  <fonts count="7" x14ac:knownFonts="1"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0"/>
      <name val="微軟正黑體"/>
      <family val="2"/>
      <charset val="136"/>
    </font>
    <font>
      <b/>
      <sz val="12"/>
      <color theme="1"/>
      <name val="微軟正黑體"/>
      <family val="2"/>
      <charset val="136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4" fillId="0" borderId="0" xfId="0" applyFont="1">
      <alignment vertical="center"/>
    </xf>
    <xf numFmtId="176" fontId="4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10" fontId="4" fillId="2" borderId="1" xfId="0" applyNumberFormat="1" applyFont="1" applyFill="1" applyBorder="1">
      <alignment vertical="center"/>
    </xf>
    <xf numFmtId="176" fontId="4" fillId="0" borderId="0" xfId="0" applyNumberFormat="1" applyFont="1" applyAlignment="1">
      <alignment horizontal="center" vertical="center"/>
    </xf>
    <xf numFmtId="0" fontId="4" fillId="3" borderId="1" xfId="0" applyFont="1" applyFill="1" applyBorder="1">
      <alignment vertical="center"/>
    </xf>
    <xf numFmtId="0" fontId="5" fillId="4" borderId="1" xfId="0" applyFont="1" applyFill="1" applyBorder="1">
      <alignment vertical="center"/>
    </xf>
    <xf numFmtId="176" fontId="5" fillId="4" borderId="1" xfId="0" applyNumberFormat="1" applyFont="1" applyFill="1" applyBorder="1">
      <alignment vertical="center"/>
    </xf>
    <xf numFmtId="0" fontId="6" fillId="0" borderId="0" xfId="0" applyFont="1">
      <alignment vertical="center"/>
    </xf>
    <xf numFmtId="176" fontId="4" fillId="2" borderId="1" xfId="0" applyNumberFormat="1" applyFont="1" applyFill="1" applyBorder="1">
      <alignment vertical="center"/>
    </xf>
    <xf numFmtId="10" fontId="4" fillId="0" borderId="0" xfId="0" applyNumberFormat="1" applyFont="1">
      <alignment vertical="center"/>
    </xf>
    <xf numFmtId="9" fontId="4" fillId="0" borderId="0" xfId="0" applyNumberFormat="1" applyFont="1">
      <alignment vertical="center"/>
    </xf>
    <xf numFmtId="177" fontId="4" fillId="0" borderId="0" xfId="0" applyNumberFormat="1" applyFont="1">
      <alignment vertical="center"/>
    </xf>
    <xf numFmtId="178" fontId="0" fillId="0" borderId="0" xfId="0" applyNumberFormat="1">
      <alignment vertical="center"/>
    </xf>
    <xf numFmtId="178" fontId="2" fillId="2" borderId="0" xfId="0" applyNumberFormat="1" applyFont="1" applyFill="1">
      <alignment vertical="center"/>
    </xf>
    <xf numFmtId="0" fontId="6" fillId="3" borderId="2" xfId="0" applyFont="1" applyFill="1" applyBorder="1" applyAlignment="1">
      <alignment horizontal="left" vertical="center"/>
    </xf>
    <xf numFmtId="0" fontId="6" fillId="3" borderId="2" xfId="0" applyFont="1" applyFill="1" applyBorder="1" applyAlignment="1">
      <alignment horizontal="left" vertical="center" wrapText="1"/>
    </xf>
    <xf numFmtId="178" fontId="2" fillId="5" borderId="0" xfId="0" applyNumberFormat="1" applyFont="1" applyFill="1">
      <alignment vertical="center"/>
    </xf>
    <xf numFmtId="0" fontId="2" fillId="0" borderId="2" xfId="0" applyFont="1" applyBorder="1">
      <alignment vertical="center"/>
    </xf>
    <xf numFmtId="178" fontId="2" fillId="5" borderId="2" xfId="0" applyNumberFormat="1" applyFont="1" applyFill="1" applyBorder="1">
      <alignment vertical="center"/>
    </xf>
    <xf numFmtId="178" fontId="2" fillId="0" borderId="2" xfId="0" applyNumberFormat="1" applyFont="1" applyBorder="1">
      <alignment vertical="center"/>
    </xf>
    <xf numFmtId="0" fontId="1" fillId="0" borderId="0" xfId="0" applyFont="1">
      <alignment vertical="center"/>
    </xf>
  </cellXfs>
  <cellStyles count="1">
    <cellStyle name="一般" xfId="0" builtinId="0"/>
  </cellStyles>
  <dxfs count="4"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numFmt numFmtId="176" formatCode="#,##0_ ;[Red]\-#,##0\ 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微軟正黑體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://www.masterhsiao.com.tw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://www.masterhsiao.com.tw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381000</xdr:colOff>
      <xdr:row>0</xdr:row>
      <xdr:rowOff>65942</xdr:rowOff>
    </xdr:from>
    <xdr:ext cx="2351943" cy="783981"/>
    <xdr:pic>
      <xdr:nvPicPr>
        <xdr:cNvPr id="2" name="圖片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95192" y="65942"/>
          <a:ext cx="2351943" cy="783981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331076</xdr:colOff>
      <xdr:row>2</xdr:row>
      <xdr:rowOff>281353</xdr:rowOff>
    </xdr:from>
    <xdr:to>
      <xdr:col>2</xdr:col>
      <xdr:colOff>8344</xdr:colOff>
      <xdr:row>3</xdr:row>
      <xdr:rowOff>257908</xdr:rowOff>
    </xdr:to>
    <xdr:sp macro="" textlink="">
      <xdr:nvSpPr>
        <xdr:cNvPr id="4" name="文字方塊 3"/>
        <xdr:cNvSpPr txBox="1"/>
      </xdr:nvSpPr>
      <xdr:spPr>
        <a:xfrm>
          <a:off x="331076" y="855784"/>
          <a:ext cx="855437" cy="26377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tIns="0" rIns="72000" bIns="0" rtlCol="0" anchor="ctr"/>
        <a:lstStyle/>
        <a:p>
          <a:pPr algn="l"/>
          <a:r>
            <a:rPr lang="en-US" altLang="zh-TW" sz="1050">
              <a:latin typeface="微軟正黑體" panose="020B0604030504040204" pitchFamily="34" charset="-120"/>
              <a:ea typeface="微軟正黑體" panose="020B0604030504040204" pitchFamily="34" charset="-120"/>
            </a:rPr>
            <a:t>=B1+0.345</a:t>
          </a:r>
          <a:endParaRPr lang="zh-TW" altLang="en-US" sz="1050">
            <a:latin typeface="微軟正黑體" panose="020B0604030504040204" pitchFamily="34" charset="-120"/>
            <a:ea typeface="微軟正黑體" panose="020B0604030504040204" pitchFamily="34" charset="-120"/>
          </a:endParaRPr>
        </a:p>
      </xdr:txBody>
    </xdr:sp>
    <xdr:clientData/>
  </xdr:twoCellAnchor>
  <xdr:twoCellAnchor>
    <xdr:from>
      <xdr:col>1</xdr:col>
      <xdr:colOff>230622</xdr:colOff>
      <xdr:row>2</xdr:row>
      <xdr:rowOff>41033</xdr:rowOff>
    </xdr:from>
    <xdr:to>
      <xdr:col>1</xdr:col>
      <xdr:colOff>230622</xdr:colOff>
      <xdr:row>2</xdr:row>
      <xdr:rowOff>269631</xdr:rowOff>
    </xdr:to>
    <xdr:cxnSp macro="">
      <xdr:nvCxnSpPr>
        <xdr:cNvPr id="5" name="直線單箭頭接點 4"/>
        <xdr:cNvCxnSpPr/>
      </xdr:nvCxnSpPr>
      <xdr:spPr>
        <a:xfrm flipV="1">
          <a:off x="945730" y="615464"/>
          <a:ext cx="0" cy="228598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200911</xdr:colOff>
      <xdr:row>1</xdr:row>
      <xdr:rowOff>1</xdr:rowOff>
    </xdr:from>
    <xdr:to>
      <xdr:col>6</xdr:col>
      <xdr:colOff>445738</xdr:colOff>
      <xdr:row>1</xdr:row>
      <xdr:rowOff>272503</xdr:rowOff>
    </xdr:to>
    <xdr:sp macro="" textlink="">
      <xdr:nvSpPr>
        <xdr:cNvPr id="15" name="文字方塊 14"/>
        <xdr:cNvSpPr txBox="1"/>
      </xdr:nvSpPr>
      <xdr:spPr>
        <a:xfrm>
          <a:off x="3495096" y="287216"/>
          <a:ext cx="854427" cy="272502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72000" tIns="0" rIns="72000" bIns="0" rtlCol="0" anchor="ctr"/>
        <a:lstStyle/>
        <a:p>
          <a:r>
            <a:rPr lang="en-US" altLang="zh-TW" sz="1050">
              <a:latin typeface="微軟正黑體" panose="020B0604030504040204" pitchFamily="34" charset="-120"/>
              <a:ea typeface="微軟正黑體" panose="020B0604030504040204" pitchFamily="34" charset="-120"/>
            </a:rPr>
            <a:t>=B1+0.345</a:t>
          </a:r>
          <a:endParaRPr lang="zh-TW" altLang="en-US" sz="1050">
            <a:latin typeface="微軟正黑體" panose="020B0604030504040204" pitchFamily="34" charset="-120"/>
            <a:ea typeface="微軟正黑體" panose="020B0604030504040204" pitchFamily="34" charset="-120"/>
          </a:endParaRPr>
        </a:p>
      </xdr:txBody>
    </xdr:sp>
    <xdr:clientData/>
  </xdr:twoCellAnchor>
  <xdr:twoCellAnchor>
    <xdr:from>
      <xdr:col>5</xdr:col>
      <xdr:colOff>17584</xdr:colOff>
      <xdr:row>1</xdr:row>
      <xdr:rowOff>136252</xdr:rowOff>
    </xdr:from>
    <xdr:to>
      <xdr:col>5</xdr:col>
      <xdr:colOff>200911</xdr:colOff>
      <xdr:row>1</xdr:row>
      <xdr:rowOff>140677</xdr:rowOff>
    </xdr:to>
    <xdr:cxnSp macro="">
      <xdr:nvCxnSpPr>
        <xdr:cNvPr id="16" name="直線單箭頭接點 15"/>
        <xdr:cNvCxnSpPr>
          <a:stCxn id="15" idx="1"/>
        </xdr:cNvCxnSpPr>
      </xdr:nvCxnSpPr>
      <xdr:spPr>
        <a:xfrm flipH="1">
          <a:off x="3311769" y="423467"/>
          <a:ext cx="183327" cy="4425"/>
        </a:xfrm>
        <a:prstGeom prst="straightConnector1">
          <a:avLst/>
        </a:prstGeom>
        <a:ln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36635</xdr:colOff>
      <xdr:row>11</xdr:row>
      <xdr:rowOff>161193</xdr:rowOff>
    </xdr:from>
    <xdr:ext cx="2527788" cy="842596"/>
    <xdr:pic>
      <xdr:nvPicPr>
        <xdr:cNvPr id="6" name="圖片 5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5270" y="3304443"/>
          <a:ext cx="2527788" cy="842596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id="1" name="生活費表" displayName="生活費表" ref="A7:B30" totalsRowShown="0" headerRowDxfId="3" dataDxfId="2">
  <tableColumns count="2">
    <tableColumn id="1" name="年齡" dataDxfId="1"/>
    <tableColumn id="2" name="年生活費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zoomScale="130" zoomScaleNormal="130" workbookViewId="0">
      <pane ySplit="4920" topLeftCell="A27"/>
      <selection activeCell="I7" sqref="I7"/>
      <selection pane="bottomLeft" activeCell="F37" sqref="F37"/>
    </sheetView>
  </sheetViews>
  <sheetFormatPr defaultColWidth="9" defaultRowHeight="15.75" x14ac:dyDescent="0.25"/>
  <cols>
    <col min="1" max="1" width="11.875" style="1" bestFit="1" customWidth="1"/>
    <col min="2" max="2" width="13.625" style="1" customWidth="1"/>
    <col min="3" max="3" width="5.25" style="1" customWidth="1"/>
    <col min="4" max="4" width="11.75" style="1" customWidth="1"/>
    <col min="5" max="5" width="12" style="1" bestFit="1" customWidth="1"/>
    <col min="6" max="6" width="12.5" style="1" customWidth="1"/>
    <col min="7" max="7" width="12.375" style="1" customWidth="1"/>
    <col min="8" max="8" width="11" style="1" customWidth="1"/>
    <col min="9" max="9" width="12.625" style="1" customWidth="1"/>
    <col min="10" max="12" width="9" style="1"/>
    <col min="13" max="13" width="9.625" style="1" customWidth="1"/>
    <col min="14" max="16384" width="9" style="1"/>
  </cols>
  <sheetData>
    <row r="1" spans="1:9" x14ac:dyDescent="0.25">
      <c r="A1" s="6" t="s">
        <v>0</v>
      </c>
      <c r="B1" s="10">
        <v>35000</v>
      </c>
      <c r="D1" s="22" t="s">
        <v>11</v>
      </c>
      <c r="E1" s="3" t="str">
        <f>A4</f>
        <v>退休金需求</v>
      </c>
      <c r="F1" s="3" t="s">
        <v>6</v>
      </c>
      <c r="G1" s="12"/>
    </row>
    <row r="2" spans="1:9" x14ac:dyDescent="0.25">
      <c r="A2" s="6" t="s">
        <v>1</v>
      </c>
      <c r="B2" s="4">
        <v>0.05</v>
      </c>
      <c r="E2" s="2">
        <f>退休金需求</f>
        <v>6812495.8642610852</v>
      </c>
      <c r="F2" s="2">
        <f>B30</f>
        <v>649311.46172586945</v>
      </c>
      <c r="G2" s="2"/>
    </row>
    <row r="3" spans="1:9" x14ac:dyDescent="0.25">
      <c r="A3" s="6" t="s">
        <v>7</v>
      </c>
      <c r="B3" s="4">
        <v>0.02</v>
      </c>
      <c r="D3" s="11">
        <v>0.01</v>
      </c>
      <c r="E3" s="2">
        <f t="dataTable" ref="E3:F10" dt2D="0" dtr="0" r1="B3"/>
        <v>6202389.8424272034</v>
      </c>
      <c r="F3" s="2">
        <v>522780.66109538695</v>
      </c>
    </row>
    <row r="4" spans="1:9" x14ac:dyDescent="0.25">
      <c r="A4" s="7" t="s">
        <v>2</v>
      </c>
      <c r="B4" s="8">
        <f>NPV(投資報酬率,生活費表[年生活費])</f>
        <v>6812495.8642610852</v>
      </c>
      <c r="D4" s="11">
        <v>1.2E-2</v>
      </c>
      <c r="E4" s="2">
        <v>6318246.2418747563</v>
      </c>
      <c r="F4" s="2">
        <v>546035.1059629682</v>
      </c>
    </row>
    <row r="5" spans="1:9" x14ac:dyDescent="0.25">
      <c r="D5" s="11">
        <v>1.4E-2</v>
      </c>
      <c r="E5" s="2">
        <v>6437097.9265344953</v>
      </c>
      <c r="F5" s="2">
        <v>570274.95687057299</v>
      </c>
    </row>
    <row r="6" spans="1:9" ht="16.5" x14ac:dyDescent="0.25">
      <c r="A6" s="9" t="s">
        <v>5</v>
      </c>
      <c r="D6" s="11">
        <v>1.6E-2</v>
      </c>
      <c r="E6" s="2">
        <v>6559030.7393618021</v>
      </c>
      <c r="F6" s="2">
        <v>595539.90217140969</v>
      </c>
    </row>
    <row r="7" spans="1:9" x14ac:dyDescent="0.25">
      <c r="A7" s="3" t="s">
        <v>3</v>
      </c>
      <c r="B7" s="3" t="s">
        <v>4</v>
      </c>
      <c r="D7" s="11">
        <v>1.7999999999999999E-2</v>
      </c>
      <c r="E7" s="2">
        <v>6684133.0570122646</v>
      </c>
      <c r="F7" s="2">
        <v>621871.14574750653</v>
      </c>
    </row>
    <row r="8" spans="1:9" x14ac:dyDescent="0.25">
      <c r="A8" s="5">
        <v>60</v>
      </c>
      <c r="B8" s="2">
        <f>每月生活費*12</f>
        <v>420000</v>
      </c>
      <c r="D8" s="11">
        <v>0.02</v>
      </c>
      <c r="E8" s="2">
        <v>6812495.8642610852</v>
      </c>
      <c r="F8" s="2">
        <v>649311.46172586945</v>
      </c>
    </row>
    <row r="9" spans="1:9" x14ac:dyDescent="0.25">
      <c r="A9" s="5">
        <v>61</v>
      </c>
      <c r="B9" s="2">
        <f t="shared" ref="B9:B30" si="0">B8*(1+通貨澎漲率)</f>
        <v>428400</v>
      </c>
      <c r="D9" s="11">
        <v>2.1999999999999999E-2</v>
      </c>
      <c r="E9" s="2">
        <v>6944212.8305553645</v>
      </c>
      <c r="F9" s="2">
        <v>677905.25105663238</v>
      </c>
    </row>
    <row r="10" spans="1:9" x14ac:dyDescent="0.25">
      <c r="A10" s="5">
        <v>62</v>
      </c>
      <c r="B10" s="2">
        <f t="shared" si="0"/>
        <v>436968</v>
      </c>
      <c r="D10" s="11">
        <v>2.4E-2</v>
      </c>
      <c r="E10" s="2">
        <v>7079380.3887580028</v>
      </c>
      <c r="F10" s="2">
        <v>707698.60001270438</v>
      </c>
    </row>
    <row r="11" spans="1:9" x14ac:dyDescent="0.25">
      <c r="A11" s="5">
        <v>63</v>
      </c>
      <c r="B11" s="2">
        <f t="shared" si="0"/>
        <v>445707.36</v>
      </c>
    </row>
    <row r="12" spans="1:9" x14ac:dyDescent="0.25">
      <c r="A12" s="5">
        <v>64</v>
      </c>
      <c r="B12" s="2">
        <f t="shared" si="0"/>
        <v>454621.50719999999</v>
      </c>
    </row>
    <row r="13" spans="1:9" x14ac:dyDescent="0.25">
      <c r="A13" s="5">
        <v>65</v>
      </c>
      <c r="B13" s="2">
        <f t="shared" si="0"/>
        <v>463713.93734399998</v>
      </c>
      <c r="D13" s="2">
        <f>退休金需求</f>
        <v>6812495.8642610852</v>
      </c>
      <c r="E13" s="13">
        <v>0.02</v>
      </c>
      <c r="F13" s="13">
        <v>0.03</v>
      </c>
      <c r="G13" s="13">
        <v>0.04</v>
      </c>
      <c r="H13" s="13">
        <v>0.05</v>
      </c>
      <c r="I13" s="13">
        <v>0.06</v>
      </c>
    </row>
    <row r="14" spans="1:9" x14ac:dyDescent="0.25">
      <c r="A14" s="5">
        <v>66</v>
      </c>
      <c r="B14" s="2">
        <f t="shared" si="0"/>
        <v>472988.21609087999</v>
      </c>
      <c r="D14" s="13">
        <v>0.01</v>
      </c>
      <c r="E14" s="2">
        <f t="dataTable" ref="E14:I21" dt2D="1" dtr="1" r1="B2" r2="B3" ca="1"/>
        <v>8516030.56095705</v>
      </c>
      <c r="F14" s="2">
        <v>7623123.3156095184</v>
      </c>
      <c r="G14" s="2">
        <v>6859102.0145569993</v>
      </c>
      <c r="H14" s="2">
        <v>6202389.8424272034</v>
      </c>
      <c r="I14" s="2">
        <v>5635376.5849205079</v>
      </c>
    </row>
    <row r="15" spans="1:9" x14ac:dyDescent="0.25">
      <c r="A15" s="5">
        <v>67</v>
      </c>
      <c r="B15" s="2">
        <f t="shared" si="0"/>
        <v>482447.98041269759</v>
      </c>
      <c r="D15" s="13">
        <v>1.2E-2</v>
      </c>
      <c r="E15" s="2">
        <v>8696668.6947913915</v>
      </c>
      <c r="F15" s="2">
        <v>7778247.759172095</v>
      </c>
      <c r="G15" s="2">
        <v>6992881.7406406505</v>
      </c>
      <c r="H15" s="2">
        <v>6318246.2418747563</v>
      </c>
      <c r="I15" s="2">
        <v>5736127.057871568</v>
      </c>
    </row>
    <row r="16" spans="1:9" x14ac:dyDescent="0.25">
      <c r="A16" s="5">
        <v>68</v>
      </c>
      <c r="B16" s="2">
        <f t="shared" si="0"/>
        <v>492096.94002095156</v>
      </c>
      <c r="D16" s="13">
        <v>1.4E-2</v>
      </c>
      <c r="E16" s="2">
        <v>8882292.6741951909</v>
      </c>
      <c r="F16" s="2">
        <v>7937564.6504891887</v>
      </c>
      <c r="G16" s="2">
        <v>7130199.031715706</v>
      </c>
      <c r="H16" s="2">
        <v>6437097.9265344953</v>
      </c>
      <c r="I16" s="2">
        <v>5839422.3529308131</v>
      </c>
    </row>
    <row r="17" spans="1:9" x14ac:dyDescent="0.25">
      <c r="A17" s="5">
        <v>69</v>
      </c>
      <c r="B17" s="2">
        <f t="shared" si="0"/>
        <v>501938.8788213706</v>
      </c>
      <c r="D17" s="13">
        <v>1.6E-2</v>
      </c>
      <c r="E17" s="2">
        <v>9073051.0904862415</v>
      </c>
      <c r="F17" s="2">
        <v>8101197.3743189406</v>
      </c>
      <c r="G17" s="2">
        <v>7271156.6505775182</v>
      </c>
      <c r="H17" s="2">
        <v>6559030.7393618021</v>
      </c>
      <c r="I17" s="2">
        <v>5945334.3911442934</v>
      </c>
    </row>
    <row r="18" spans="1:9" x14ac:dyDescent="0.25">
      <c r="A18" s="5">
        <v>70</v>
      </c>
      <c r="B18" s="2">
        <f t="shared" si="0"/>
        <v>511977.65639779804</v>
      </c>
      <c r="D18" s="13">
        <v>1.7999999999999999E-2</v>
      </c>
      <c r="E18" s="2">
        <v>9269097.035318749</v>
      </c>
      <c r="F18" s="2">
        <v>8269273.0213963846</v>
      </c>
      <c r="G18" s="2">
        <v>7415860.420181118</v>
      </c>
      <c r="H18" s="2">
        <v>6684133.0570122646</v>
      </c>
      <c r="I18" s="2">
        <v>6053937.1969617242</v>
      </c>
    </row>
    <row r="19" spans="1:9" x14ac:dyDescent="0.25">
      <c r="A19" s="5">
        <v>71</v>
      </c>
      <c r="B19" s="2">
        <f t="shared" si="0"/>
        <v>522217.20952575403</v>
      </c>
      <c r="D19" s="13">
        <v>0.02</v>
      </c>
      <c r="E19" s="2">
        <v>9470588.2352941167</v>
      </c>
      <c r="F19" s="2">
        <v>8441922.498633204</v>
      </c>
      <c r="G19" s="2">
        <v>7564419.314086929</v>
      </c>
      <c r="H19" s="2">
        <v>6812495.8642610852</v>
      </c>
      <c r="I19" s="2">
        <v>6165306.9596212776</v>
      </c>
    </row>
    <row r="20" spans="1:9" x14ac:dyDescent="0.25">
      <c r="A20" s="5">
        <v>72</v>
      </c>
      <c r="B20" s="2">
        <f t="shared" si="0"/>
        <v>532661.55371626909</v>
      </c>
      <c r="D20" s="13">
        <v>2.1999999999999999E-2</v>
      </c>
      <c r="E20" s="2">
        <v>9677687.1904820409</v>
      </c>
      <c r="F20" s="2">
        <v>8619280.6425047144</v>
      </c>
      <c r="G20" s="2">
        <v>7716945.5495106159</v>
      </c>
      <c r="H20" s="2">
        <v>6944212.8305553645</v>
      </c>
      <c r="I20" s="2">
        <v>6279522.0962853348</v>
      </c>
    </row>
    <row r="21" spans="1:9" x14ac:dyDescent="0.25">
      <c r="A21" s="5">
        <v>73</v>
      </c>
      <c r="B21" s="2">
        <f t="shared" si="0"/>
        <v>543314.78479059448</v>
      </c>
      <c r="D21" s="13">
        <v>2.4E-2</v>
      </c>
      <c r="E21" s="2">
        <v>9890561.3169609141</v>
      </c>
      <c r="F21" s="2">
        <v>8801486.335712567</v>
      </c>
      <c r="G21" s="2">
        <v>7873554.6830491517</v>
      </c>
      <c r="H21" s="2">
        <v>7079380.3887580028</v>
      </c>
      <c r="I21" s="2">
        <v>6396663.3169752909</v>
      </c>
    </row>
    <row r="22" spans="1:9" x14ac:dyDescent="0.25">
      <c r="A22" s="5">
        <v>74</v>
      </c>
      <c r="B22" s="2">
        <f t="shared" si="0"/>
        <v>554181.08048640634</v>
      </c>
    </row>
    <row r="23" spans="1:9" x14ac:dyDescent="0.25">
      <c r="A23" s="5">
        <v>75</v>
      </c>
      <c r="B23" s="2">
        <f t="shared" si="0"/>
        <v>565264.70209613442</v>
      </c>
    </row>
    <row r="24" spans="1:9" x14ac:dyDescent="0.25">
      <c r="A24" s="5">
        <v>76</v>
      </c>
      <c r="B24" s="2">
        <f t="shared" si="0"/>
        <v>576569.99613805709</v>
      </c>
    </row>
    <row r="25" spans="1:9" x14ac:dyDescent="0.25">
      <c r="A25" s="5">
        <v>77</v>
      </c>
      <c r="B25" s="2">
        <f t="shared" si="0"/>
        <v>588101.39606081822</v>
      </c>
    </row>
    <row r="26" spans="1:9" x14ac:dyDescent="0.25">
      <c r="A26" s="5">
        <v>78</v>
      </c>
      <c r="B26" s="2">
        <f t="shared" si="0"/>
        <v>599863.42398203455</v>
      </c>
    </row>
    <row r="27" spans="1:9" x14ac:dyDescent="0.25">
      <c r="A27" s="5">
        <v>79</v>
      </c>
      <c r="B27" s="2">
        <f t="shared" si="0"/>
        <v>611860.69246167527</v>
      </c>
    </row>
    <row r="28" spans="1:9" x14ac:dyDescent="0.25">
      <c r="A28" s="5">
        <v>80</v>
      </c>
      <c r="B28" s="2">
        <f t="shared" si="0"/>
        <v>624097.90631090873</v>
      </c>
    </row>
    <row r="29" spans="1:9" x14ac:dyDescent="0.25">
      <c r="A29" s="5">
        <v>81</v>
      </c>
      <c r="B29" s="2">
        <f t="shared" si="0"/>
        <v>636579.8644371269</v>
      </c>
    </row>
    <row r="30" spans="1:9" x14ac:dyDescent="0.25">
      <c r="A30" s="5">
        <v>82</v>
      </c>
      <c r="B30" s="2">
        <f t="shared" si="0"/>
        <v>649311.46172586945</v>
      </c>
    </row>
  </sheetData>
  <phoneticPr fontId="3" type="noConversion"/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zoomScale="130" zoomScaleNormal="130" workbookViewId="0">
      <selection activeCell="B7" sqref="B7"/>
    </sheetView>
  </sheetViews>
  <sheetFormatPr defaultRowHeight="16.5" x14ac:dyDescent="0.25"/>
  <cols>
    <col min="1" max="1" width="10.5" bestFit="1" customWidth="1"/>
    <col min="2" max="3" width="6.75" customWidth="1"/>
    <col min="4" max="4" width="9.5" customWidth="1"/>
    <col min="5" max="5" width="10.875" customWidth="1"/>
  </cols>
  <sheetData>
    <row r="1" spans="1:5" ht="22.9" customHeight="1" x14ac:dyDescent="0.25">
      <c r="A1" s="9" t="s">
        <v>9</v>
      </c>
      <c r="B1" s="15">
        <v>1.165</v>
      </c>
      <c r="D1" s="16" t="s">
        <v>8</v>
      </c>
      <c r="E1" s="17" t="s">
        <v>10</v>
      </c>
    </row>
    <row r="2" spans="1:5" ht="22.9" customHeight="1" x14ac:dyDescent="0.25">
      <c r="A2" s="9" t="s">
        <v>10</v>
      </c>
      <c r="B2" s="18">
        <f>B1+0.345</f>
        <v>1.51</v>
      </c>
      <c r="D2" s="19"/>
      <c r="E2" s="20">
        <f>B2</f>
        <v>1.51</v>
      </c>
    </row>
    <row r="3" spans="1:5" ht="22.9" customHeight="1" x14ac:dyDescent="0.25">
      <c r="D3" s="19">
        <v>1.165</v>
      </c>
      <c r="E3" s="21">
        <f t="dataTable" ref="E3:E10" dt2D="0" dtr="0" r1="B1"/>
        <v>1.51</v>
      </c>
    </row>
    <row r="4" spans="1:5" ht="22.9" customHeight="1" x14ac:dyDescent="0.25">
      <c r="D4" s="19">
        <v>1.2350000000000001</v>
      </c>
      <c r="E4" s="21">
        <v>1.58</v>
      </c>
    </row>
    <row r="5" spans="1:5" ht="22.9" customHeight="1" x14ac:dyDescent="0.25">
      <c r="D5" s="19">
        <v>1.3050000000000002</v>
      </c>
      <c r="E5" s="21">
        <v>1.6500000000000001</v>
      </c>
    </row>
    <row r="6" spans="1:5" ht="22.9" customHeight="1" x14ac:dyDescent="0.25">
      <c r="D6" s="19">
        <v>1.375</v>
      </c>
      <c r="E6" s="21">
        <v>1.72</v>
      </c>
    </row>
    <row r="7" spans="1:5" ht="22.9" customHeight="1" x14ac:dyDescent="0.25">
      <c r="D7" s="19">
        <v>1.4450000000000001</v>
      </c>
      <c r="E7" s="21">
        <v>1.79</v>
      </c>
    </row>
    <row r="8" spans="1:5" ht="22.9" customHeight="1" x14ac:dyDescent="0.25">
      <c r="D8" s="19">
        <v>1.5150000000000001</v>
      </c>
      <c r="E8" s="21">
        <v>1.86</v>
      </c>
    </row>
    <row r="9" spans="1:5" ht="22.9" customHeight="1" x14ac:dyDescent="0.25">
      <c r="D9" s="19">
        <v>1.585</v>
      </c>
      <c r="E9" s="21">
        <v>1.93</v>
      </c>
    </row>
    <row r="10" spans="1:5" ht="22.9" customHeight="1" x14ac:dyDescent="0.25">
      <c r="D10" s="19">
        <v>1.655</v>
      </c>
      <c r="E10" s="21">
        <v>2</v>
      </c>
    </row>
    <row r="11" spans="1:5" ht="22.9" customHeight="1" x14ac:dyDescent="0.25"/>
    <row r="12" spans="1:5" ht="22.9" customHeight="1" x14ac:dyDescent="0.25"/>
    <row r="13" spans="1:5" x14ac:dyDescent="0.25">
      <c r="D13" s="14"/>
      <c r="E13" s="14"/>
    </row>
  </sheetData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4</vt:i4>
      </vt:variant>
    </vt:vector>
  </HeadingPairs>
  <TitlesOfParts>
    <vt:vector size="6" baseType="lpstr">
      <vt:lpstr>實作練習2 (175頁)</vt:lpstr>
      <vt:lpstr>實作練習1 (173頁)</vt:lpstr>
      <vt:lpstr>投資報酬率</vt:lpstr>
      <vt:lpstr>每月生活費</vt:lpstr>
      <vt:lpstr>退休金需求</vt:lpstr>
      <vt:lpstr>通貨澎漲率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2015-11-02T23:27:04Z</dcterms:created>
  <dcterms:modified xsi:type="dcterms:W3CDTF">2016-05-20T10:08:43Z</dcterms:modified>
</cp:coreProperties>
</file>