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3\"/>
    </mc:Choice>
  </mc:AlternateContent>
  <bookViews>
    <workbookView xWindow="0" yWindow="180" windowWidth="19410" windowHeight="8925" activeTab="3"/>
  </bookViews>
  <sheets>
    <sheet name="圖2MIRR(156頁)" sheetId="3" r:id="rId1"/>
    <sheet name="圖3IRR(158頁)" sheetId="1" r:id="rId2"/>
    <sheet name="圖4XIRR(161頁)" sheetId="2" r:id="rId3"/>
    <sheet name="圖5XMIRR(162頁)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7" i="4" l="1"/>
  <c r="C8" i="4"/>
  <c r="C9" i="4"/>
  <c r="C10" i="4"/>
  <c r="D10" i="4" s="1"/>
  <c r="C11" i="4"/>
  <c r="B11" i="4"/>
  <c r="B10" i="4"/>
  <c r="B9" i="4"/>
  <c r="B8" i="4"/>
  <c r="B7" i="4"/>
  <c r="B6" i="4"/>
  <c r="C10" i="3"/>
  <c r="C9" i="3"/>
  <c r="C8" i="3"/>
  <c r="B5" i="2"/>
  <c r="B10" i="2"/>
  <c r="B9" i="2"/>
  <c r="B8" i="2"/>
  <c r="B7" i="2"/>
  <c r="B6" i="2"/>
  <c r="B2" i="2" l="1"/>
  <c r="D9" i="4"/>
  <c r="D8" i="4"/>
  <c r="D11" i="4"/>
  <c r="B3" i="4" s="1"/>
  <c r="D7" i="4"/>
  <c r="B1" i="1"/>
</calcChain>
</file>

<file path=xl/sharedStrings.xml><?xml version="1.0" encoding="utf-8"?>
<sst xmlns="http://schemas.openxmlformats.org/spreadsheetml/2006/main" count="41" uniqueCount="28">
  <si>
    <t>現金流量</t>
    <phoneticPr fontId="3" type="noConversion"/>
  </si>
  <si>
    <t>年度</t>
    <phoneticPr fontId="3" type="noConversion"/>
  </si>
  <si>
    <t>內部報酬率</t>
    <phoneticPr fontId="3" type="noConversion"/>
  </si>
  <si>
    <t>日期</t>
    <phoneticPr fontId="3" type="noConversion"/>
  </si>
  <si>
    <t>備註</t>
    <phoneticPr fontId="3" type="noConversion"/>
  </si>
  <si>
    <t>投資報酬率</t>
    <phoneticPr fontId="3" type="noConversion"/>
  </si>
  <si>
    <t>再投資標的</t>
    <phoneticPr fontId="3" type="noConversion"/>
  </si>
  <si>
    <t>再投資報酬率</t>
    <phoneticPr fontId="3" type="noConversion"/>
  </si>
  <si>
    <t>外部報酬率</t>
    <phoneticPr fontId="3" type="noConversion"/>
  </si>
  <si>
    <t>公式</t>
    <phoneticPr fontId="3" type="noConversion"/>
  </si>
  <si>
    <t>放抽屜</t>
    <phoneticPr fontId="3" type="noConversion"/>
  </si>
  <si>
    <t>定存</t>
    <phoneticPr fontId="3" type="noConversion"/>
  </si>
  <si>
    <t>期數</t>
    <phoneticPr fontId="3" type="noConversion"/>
  </si>
  <si>
    <t>股票型基金</t>
    <phoneticPr fontId="3" type="noConversion"/>
  </si>
  <si>
    <t>`</t>
    <phoneticPr fontId="3" type="noConversion"/>
  </si>
  <si>
    <t>=MIRR(B2:B5,0,B9)</t>
    <phoneticPr fontId="3" type="noConversion"/>
  </si>
  <si>
    <t>=MIRR(B2:B5,0,B10)</t>
  </si>
  <si>
    <t>=MIRR(B2:B5,0,B11)</t>
  </si>
  <si>
    <t>期末值</t>
    <phoneticPr fontId="3" type="noConversion"/>
  </si>
  <si>
    <t>至期末年數</t>
    <phoneticPr fontId="3" type="noConversion"/>
  </si>
  <si>
    <t>每股配息3元</t>
    <phoneticPr fontId="3" type="noConversion"/>
  </si>
  <si>
    <t>每股配息3元</t>
    <phoneticPr fontId="3" type="noConversion"/>
  </si>
  <si>
    <t>每股配息4.5元</t>
    <phoneticPr fontId="3" type="noConversion"/>
  </si>
  <si>
    <t>每股配息3元</t>
    <phoneticPr fontId="3" type="noConversion"/>
  </si>
  <si>
    <t>每股83.9元買入1,000股</t>
    <phoneticPr fontId="3" type="noConversion"/>
  </si>
  <si>
    <t>每股135元賣出1,000股</t>
    <phoneticPr fontId="3" type="noConversion"/>
  </si>
  <si>
    <r>
      <t>台積電(</t>
    </r>
    <r>
      <rPr>
        <sz val="12"/>
        <color theme="1"/>
        <rFont val="微軟正黑體"/>
        <family val="2"/>
        <charset val="136"/>
      </rPr>
      <t>2330)</t>
    </r>
    <phoneticPr fontId="3" type="noConversion"/>
  </si>
  <si>
    <r>
      <t>台積電(</t>
    </r>
    <r>
      <rPr>
        <sz val="12"/>
        <color theme="1"/>
        <rFont val="微軟正黑體"/>
        <family val="2"/>
        <charset val="136"/>
      </rPr>
      <t>2330)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</si>
</sst>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0.0%"/>
    <numFmt numFmtId="178" formatCode="#,##0.0000_ ;[Red]\-#,##0.0000\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2"/>
      <color theme="0"/>
      <name val="微軟正黑體"/>
      <family val="2"/>
      <charset val="136"/>
    </font>
    <font>
      <sz val="12"/>
      <color theme="1"/>
      <name val="Calibri"/>
      <family val="2"/>
    </font>
    <font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0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4" fillId="0" borderId="0" xfId="0" applyNumberFormat="1" applyFont="1">
      <alignment vertical="center"/>
    </xf>
    <xf numFmtId="14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4" fontId="4" fillId="4" borderId="4" xfId="0" applyNumberFormat="1" applyFont="1" applyFill="1" applyBorder="1">
      <alignment vertical="center"/>
    </xf>
    <xf numFmtId="176" fontId="4" fillId="4" borderId="5" xfId="0" applyNumberFormat="1" applyFont="1" applyFill="1" applyBorder="1">
      <alignment vertical="center"/>
    </xf>
    <xf numFmtId="0" fontId="4" fillId="4" borderId="6" xfId="0" applyFont="1" applyFill="1" applyBorder="1">
      <alignment vertical="center"/>
    </xf>
    <xf numFmtId="14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>
      <alignment vertical="center"/>
    </xf>
    <xf numFmtId="177" fontId="4" fillId="0" borderId="0" xfId="1" applyNumberFormat="1" applyFont="1">
      <alignment vertical="center"/>
    </xf>
    <xf numFmtId="10" fontId="4" fillId="0" borderId="0" xfId="1" applyNumberFormat="1" applyFo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quotePrefix="1" applyFont="1">
      <alignment vertical="center"/>
    </xf>
    <xf numFmtId="10" fontId="4" fillId="0" borderId="0" xfId="0" applyNumberFormat="1" applyFont="1" applyAlignment="1">
      <alignment horizontal="center" vertical="center"/>
    </xf>
    <xf numFmtId="10" fontId="4" fillId="5" borderId="0" xfId="0" applyNumberFormat="1" applyFont="1" applyFill="1">
      <alignment vertical="center"/>
    </xf>
    <xf numFmtId="178" fontId="4" fillId="4" borderId="5" xfId="0" applyNumberFormat="1" applyFont="1" applyFill="1" applyBorder="1">
      <alignment vertical="center"/>
    </xf>
    <xf numFmtId="178" fontId="4" fillId="0" borderId="5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0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2" fillId="0" borderId="3" xfId="0" applyFont="1" applyBorder="1">
      <alignment vertical="center"/>
    </xf>
    <xf numFmtId="0" fontId="9" fillId="0" borderId="0" xfId="0" applyFont="1">
      <alignment vertical="center"/>
    </xf>
    <xf numFmtId="0" fontId="2" fillId="4" borderId="6" xfId="0" applyFont="1" applyFill="1" applyBorder="1">
      <alignment vertical="center"/>
    </xf>
    <xf numFmtId="0" fontId="2" fillId="0" borderId="6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10" fontId="4" fillId="0" borderId="0" xfId="1" applyNumberFormat="1" applyFont="1" applyAlignment="1">
      <alignment horizontal="right" vertical="center"/>
    </xf>
  </cellXfs>
  <cellStyles count="2">
    <cellStyle name="一般" xfId="0" builtinId="0"/>
    <cellStyle name="百分比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196455</xdr:rowOff>
    </xdr:from>
    <xdr:ext cx="1976437" cy="658812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4830"/>
          <a:ext cx="1976437" cy="6588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195513</xdr:rowOff>
    </xdr:from>
    <xdr:ext cx="2053827" cy="684609"/>
    <xdr:pic>
      <xdr:nvPicPr>
        <xdr:cNvPr id="5" name="圖片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724"/>
          <a:ext cx="2053827" cy="6846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190500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6629"/>
          <a:ext cx="2053827" cy="6846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13138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1310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3" name="表格3" displayName="表格3" ref="A7:D10" totalsRowShown="0" headerRowDxfId="4">
  <tableColumns count="4">
    <tableColumn id="1" name="再投資標的" dataDxfId="3"/>
    <tableColumn id="2" name="再投資報酬率" dataDxfId="2" dataCellStyle="百分比"/>
    <tableColumn id="3" name="外部報酬率" dataDxfId="1"/>
    <tableColumn id="4" name="公式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60" zoomScaleNormal="160" workbookViewId="0">
      <selection activeCell="B18" sqref="B18"/>
    </sheetView>
  </sheetViews>
  <sheetFormatPr defaultColWidth="9" defaultRowHeight="15.75" x14ac:dyDescent="0.25"/>
  <cols>
    <col min="1" max="1" width="11.875" style="2" bestFit="1" customWidth="1"/>
    <col min="2" max="2" width="14.125" style="2" bestFit="1" customWidth="1"/>
    <col min="3" max="3" width="11.875" style="2" bestFit="1" customWidth="1"/>
    <col min="4" max="4" width="21.5" style="2" bestFit="1" customWidth="1"/>
    <col min="5" max="5" width="9.5" style="2" bestFit="1" customWidth="1"/>
    <col min="6" max="16384" width="9" style="2"/>
  </cols>
  <sheetData>
    <row r="1" spans="1:4" ht="16.5" x14ac:dyDescent="0.25">
      <c r="A1" s="9" t="s">
        <v>12</v>
      </c>
      <c r="B1" s="11" t="s">
        <v>0</v>
      </c>
    </row>
    <row r="2" spans="1:4" x14ac:dyDescent="0.25">
      <c r="A2" s="20">
        <v>0</v>
      </c>
      <c r="B2" s="14">
        <v>-100000</v>
      </c>
    </row>
    <row r="3" spans="1:4" x14ac:dyDescent="0.25">
      <c r="A3" s="21">
        <v>1</v>
      </c>
      <c r="B3" s="17">
        <v>4500</v>
      </c>
    </row>
    <row r="4" spans="1:4" ht="16.5" x14ac:dyDescent="0.25">
      <c r="A4" s="20">
        <v>2</v>
      </c>
      <c r="B4" s="14">
        <v>3200</v>
      </c>
      <c r="D4" s="32"/>
    </row>
    <row r="5" spans="1:4" x14ac:dyDescent="0.25">
      <c r="A5" s="22">
        <v>3</v>
      </c>
      <c r="B5" s="8">
        <v>121400</v>
      </c>
      <c r="D5" s="29"/>
    </row>
    <row r="7" spans="1:4" x14ac:dyDescent="0.25">
      <c r="A7" s="3" t="s">
        <v>6</v>
      </c>
      <c r="B7" s="3" t="s">
        <v>7</v>
      </c>
      <c r="C7" s="3" t="s">
        <v>8</v>
      </c>
      <c r="D7" s="3" t="s">
        <v>9</v>
      </c>
    </row>
    <row r="8" spans="1:4" x14ac:dyDescent="0.25">
      <c r="A8" s="2" t="s">
        <v>10</v>
      </c>
      <c r="B8" s="18">
        <v>0</v>
      </c>
      <c r="C8" s="24">
        <f>MIRR(B2:B5,0,B8)</f>
        <v>8.8868449490617785E-2</v>
      </c>
      <c r="D8" s="23" t="s">
        <v>15</v>
      </c>
    </row>
    <row r="9" spans="1:4" x14ac:dyDescent="0.25">
      <c r="A9" s="2" t="s">
        <v>11</v>
      </c>
      <c r="B9" s="18">
        <v>1.4999999999999999E-2</v>
      </c>
      <c r="C9" s="24">
        <f>MIRR(B2:B5,0,B9)</f>
        <v>8.9385542916966987E-2</v>
      </c>
      <c r="D9" s="23" t="s">
        <v>16</v>
      </c>
    </row>
    <row r="10" spans="1:4" x14ac:dyDescent="0.25">
      <c r="A10" s="2" t="s">
        <v>13</v>
      </c>
      <c r="B10" s="18">
        <v>0.1</v>
      </c>
      <c r="C10" s="24">
        <f>MIRR(B2:B5,0,B10)</f>
        <v>9.2413360394857813E-2</v>
      </c>
      <c r="D10" s="23" t="s">
        <v>17</v>
      </c>
    </row>
    <row r="16" spans="1:4" x14ac:dyDescent="0.25">
      <c r="D16" s="2" t="s">
        <v>14</v>
      </c>
    </row>
  </sheetData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90" zoomScaleNormal="190" workbookViewId="0">
      <selection activeCell="D10" sqref="D10"/>
    </sheetView>
  </sheetViews>
  <sheetFormatPr defaultColWidth="9" defaultRowHeight="15.75" x14ac:dyDescent="0.25"/>
  <cols>
    <col min="1" max="1" width="11.875" style="2" bestFit="1" customWidth="1"/>
    <col min="2" max="2" width="21" style="2" customWidth="1"/>
    <col min="3" max="16384" width="9" style="2"/>
  </cols>
  <sheetData>
    <row r="1" spans="1:2" x14ac:dyDescent="0.25">
      <c r="A1" s="1" t="s">
        <v>2</v>
      </c>
      <c r="B1" s="1">
        <f>IRR(B4:B7)</f>
        <v>9.2125943325537696E-2</v>
      </c>
    </row>
    <row r="3" spans="1:2" x14ac:dyDescent="0.25">
      <c r="A3" s="4" t="s">
        <v>1</v>
      </c>
      <c r="B3" s="4" t="s">
        <v>0</v>
      </c>
    </row>
    <row r="4" spans="1:2" x14ac:dyDescent="0.25">
      <c r="A4" s="3">
        <v>0</v>
      </c>
      <c r="B4" s="5">
        <v>-100000</v>
      </c>
    </row>
    <row r="5" spans="1:2" x14ac:dyDescent="0.25">
      <c r="A5" s="3">
        <v>1</v>
      </c>
      <c r="B5" s="5">
        <v>4500</v>
      </c>
    </row>
    <row r="6" spans="1:2" x14ac:dyDescent="0.25">
      <c r="A6" s="3">
        <v>2</v>
      </c>
      <c r="B6" s="5">
        <v>3200</v>
      </c>
    </row>
    <row r="7" spans="1:2" x14ac:dyDescent="0.25">
      <c r="A7" s="3">
        <v>3</v>
      </c>
      <c r="B7" s="5">
        <v>121400</v>
      </c>
    </row>
    <row r="9" spans="1:2" x14ac:dyDescent="0.25">
      <c r="B9" s="30"/>
    </row>
    <row r="10" spans="1:2" x14ac:dyDescent="0.25">
      <c r="B10" s="30"/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175" zoomScaleNormal="175" workbookViewId="0">
      <selection activeCell="G12" sqref="G12"/>
    </sheetView>
  </sheetViews>
  <sheetFormatPr defaultColWidth="9" defaultRowHeight="15.75" x14ac:dyDescent="0.25"/>
  <cols>
    <col min="1" max="1" width="13.5" style="2" customWidth="1"/>
    <col min="2" max="2" width="12.25" style="2" customWidth="1"/>
    <col min="3" max="3" width="31.375" style="2" customWidth="1"/>
    <col min="4" max="16384" width="9" style="2"/>
  </cols>
  <sheetData>
    <row r="1" spans="1:3" x14ac:dyDescent="0.25">
      <c r="A1" s="35" t="s">
        <v>27</v>
      </c>
    </row>
    <row r="2" spans="1:3" x14ac:dyDescent="0.25">
      <c r="A2" s="2" t="s">
        <v>5</v>
      </c>
      <c r="B2" s="19">
        <f>XIRR(B5:B10, A5:A10)</f>
        <v>0.18687320351600642</v>
      </c>
    </row>
    <row r="4" spans="1:3" ht="16.5" x14ac:dyDescent="0.25">
      <c r="A4" s="9" t="s">
        <v>3</v>
      </c>
      <c r="B4" s="10" t="s">
        <v>0</v>
      </c>
      <c r="C4" s="11" t="s">
        <v>4</v>
      </c>
    </row>
    <row r="5" spans="1:3" x14ac:dyDescent="0.25">
      <c r="A5" s="12">
        <v>41038</v>
      </c>
      <c r="B5" s="13">
        <f>-83.9*1000</f>
        <v>-83900</v>
      </c>
      <c r="C5" s="33" t="s">
        <v>24</v>
      </c>
    </row>
    <row r="6" spans="1:3" x14ac:dyDescent="0.25">
      <c r="A6" s="15">
        <v>41094</v>
      </c>
      <c r="B6" s="16">
        <f>1000*3</f>
        <v>3000</v>
      </c>
      <c r="C6" s="34" t="s">
        <v>23</v>
      </c>
    </row>
    <row r="7" spans="1:3" x14ac:dyDescent="0.25">
      <c r="A7" s="12">
        <v>41458</v>
      </c>
      <c r="B7" s="13">
        <f>1000*3</f>
        <v>3000</v>
      </c>
      <c r="C7" s="33" t="s">
        <v>21</v>
      </c>
    </row>
    <row r="8" spans="1:3" x14ac:dyDescent="0.25">
      <c r="A8" s="15">
        <v>41834</v>
      </c>
      <c r="B8" s="16">
        <f>1000*3</f>
        <v>3000</v>
      </c>
      <c r="C8" s="34" t="s">
        <v>20</v>
      </c>
    </row>
    <row r="9" spans="1:3" x14ac:dyDescent="0.25">
      <c r="A9" s="12">
        <v>42184</v>
      </c>
      <c r="B9" s="13">
        <f>1000*4.5</f>
        <v>4500</v>
      </c>
      <c r="C9" s="33" t="s">
        <v>22</v>
      </c>
    </row>
    <row r="10" spans="1:3" x14ac:dyDescent="0.25">
      <c r="A10" s="6">
        <v>42324</v>
      </c>
      <c r="B10" s="7">
        <f>1000*135</f>
        <v>135000</v>
      </c>
      <c r="C10" s="31" t="s">
        <v>25</v>
      </c>
    </row>
  </sheetData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A2" zoomScale="145" zoomScaleNormal="145" workbookViewId="0">
      <selection activeCell="E20" sqref="E20"/>
    </sheetView>
  </sheetViews>
  <sheetFormatPr defaultColWidth="9" defaultRowHeight="15.75" x14ac:dyDescent="0.25"/>
  <cols>
    <col min="1" max="1" width="15.375" style="2" bestFit="1" customWidth="1"/>
    <col min="2" max="2" width="10.625" style="2" bestFit="1" customWidth="1"/>
    <col min="3" max="3" width="12.875" style="2" bestFit="1" customWidth="1"/>
    <col min="4" max="4" width="10.625" style="2" bestFit="1" customWidth="1"/>
    <col min="5" max="5" width="26.75" style="2" bestFit="1" customWidth="1"/>
    <col min="6" max="16384" width="9" style="2"/>
  </cols>
  <sheetData>
    <row r="1" spans="1:5" x14ac:dyDescent="0.25">
      <c r="A1" s="35" t="s">
        <v>26</v>
      </c>
    </row>
    <row r="2" spans="1:5" x14ac:dyDescent="0.25">
      <c r="A2" s="2" t="s">
        <v>7</v>
      </c>
      <c r="B2" s="25">
        <v>1.4999999999999999E-2</v>
      </c>
    </row>
    <row r="3" spans="1:5" ht="16.5" x14ac:dyDescent="0.25">
      <c r="A3" s="2" t="s">
        <v>8</v>
      </c>
      <c r="B3" s="37">
        <f>(SUM(D7:D11)/-B6)^(1/C6)-1</f>
        <v>0.1767053124464697</v>
      </c>
      <c r="C3" s="36"/>
      <c r="D3" s="19"/>
    </row>
    <row r="5" spans="1:5" ht="16.5" x14ac:dyDescent="0.25">
      <c r="A5" s="9" t="s">
        <v>3</v>
      </c>
      <c r="B5" s="10" t="s">
        <v>0</v>
      </c>
      <c r="C5" s="10" t="s">
        <v>19</v>
      </c>
      <c r="D5" s="10" t="s">
        <v>18</v>
      </c>
      <c r="E5" s="11" t="s">
        <v>4</v>
      </c>
    </row>
    <row r="6" spans="1:5" x14ac:dyDescent="0.25">
      <c r="A6" s="12">
        <v>41038</v>
      </c>
      <c r="B6" s="13">
        <f>-83.9*1000</f>
        <v>-83900</v>
      </c>
      <c r="C6" s="26">
        <f>($A$11-A6)/365</f>
        <v>3.5232876712328767</v>
      </c>
      <c r="D6" s="13"/>
      <c r="E6" s="33" t="s">
        <v>24</v>
      </c>
    </row>
    <row r="7" spans="1:5" x14ac:dyDescent="0.25">
      <c r="A7" s="15">
        <v>41094</v>
      </c>
      <c r="B7" s="16">
        <f>1000*3</f>
        <v>3000</v>
      </c>
      <c r="C7" s="27">
        <f t="shared" ref="C7:C11" si="0">($A$11-A7)/365</f>
        <v>3.3698630136986303</v>
      </c>
      <c r="D7" s="16">
        <f>B7*(1+$B$2)^C7</f>
        <v>3154.3576356036192</v>
      </c>
      <c r="E7" s="34" t="s">
        <v>23</v>
      </c>
    </row>
    <row r="8" spans="1:5" x14ac:dyDescent="0.25">
      <c r="A8" s="12">
        <v>41458</v>
      </c>
      <c r="B8" s="13">
        <f>1000*3</f>
        <v>3000</v>
      </c>
      <c r="C8" s="26">
        <f t="shared" si="0"/>
        <v>2.3726027397260272</v>
      </c>
      <c r="D8" s="13">
        <f t="shared" ref="D8:D11" si="1">B8*(1+$B$2)^C8</f>
        <v>3107.8682825067422</v>
      </c>
      <c r="E8" s="33" t="s">
        <v>21</v>
      </c>
    </row>
    <row r="9" spans="1:5" x14ac:dyDescent="0.25">
      <c r="A9" s="15">
        <v>41834</v>
      </c>
      <c r="B9" s="16">
        <f>1000*3</f>
        <v>3000</v>
      </c>
      <c r="C9" s="27">
        <f t="shared" si="0"/>
        <v>1.3424657534246576</v>
      </c>
      <c r="D9" s="16">
        <f t="shared" si="1"/>
        <v>3060.5656170521356</v>
      </c>
      <c r="E9" s="34" t="s">
        <v>20</v>
      </c>
    </row>
    <row r="10" spans="1:5" x14ac:dyDescent="0.25">
      <c r="A10" s="12">
        <v>42184</v>
      </c>
      <c r="B10" s="13">
        <f>1000*4.5</f>
        <v>4500</v>
      </c>
      <c r="C10" s="26">
        <f t="shared" si="0"/>
        <v>0.38356164383561642</v>
      </c>
      <c r="D10" s="13">
        <f t="shared" si="1"/>
        <v>4525.7716701796562</v>
      </c>
      <c r="E10" s="33" t="s">
        <v>22</v>
      </c>
    </row>
    <row r="11" spans="1:5" x14ac:dyDescent="0.25">
      <c r="A11" s="6">
        <v>42324</v>
      </c>
      <c r="B11" s="7">
        <f>1000*135</f>
        <v>135000</v>
      </c>
      <c r="C11" s="28">
        <f t="shared" si="0"/>
        <v>0</v>
      </c>
      <c r="D11" s="7">
        <f t="shared" si="1"/>
        <v>135000</v>
      </c>
      <c r="E11" s="31" t="s">
        <v>25</v>
      </c>
    </row>
    <row r="14" spans="1:5" x14ac:dyDescent="0.25">
      <c r="D14" s="35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圖2MIRR(156頁)</vt:lpstr>
      <vt:lpstr>圖3IRR(158頁)</vt:lpstr>
      <vt:lpstr>圖4XIRR(161頁)</vt:lpstr>
      <vt:lpstr>圖5XMIRR(162頁)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2015-11-17T14:41:31Z</dcterms:created>
  <dcterms:modified xsi:type="dcterms:W3CDTF">2016-05-20T09:56:25Z</dcterms:modified>
</cp:coreProperties>
</file>