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activeTab="2"/>
  </bookViews>
  <sheets>
    <sheet name="表1、表2 (257頁)" sheetId="1" r:id="rId1"/>
    <sheet name="表3 (258頁)" sheetId="2" r:id="rId2"/>
    <sheet name="圖1 (263頁)" sheetId="3" r:id="rId3"/>
  </sheets>
  <definedNames>
    <definedName name="年利率">'圖1 (263頁)'!$B$1</definedName>
  </definedNames>
  <calcPr calcId="152511"/>
</workbook>
</file>

<file path=xl/calcChain.xml><?xml version="1.0" encoding="utf-8"?>
<calcChain xmlns="http://schemas.openxmlformats.org/spreadsheetml/2006/main">
  <c r="B1" i="3" l="1"/>
  <c r="C4" i="3" s="1"/>
  <c r="D4" i="3" s="1"/>
  <c r="D3" i="2"/>
  <c r="D2" i="2"/>
  <c r="E3" i="1"/>
  <c r="D3" i="1"/>
  <c r="E2" i="1"/>
  <c r="D2" i="1"/>
  <c r="C5" i="3" l="1"/>
  <c r="D5" i="3" s="1"/>
  <c r="C6" i="3" l="1"/>
  <c r="D6" i="3" s="1"/>
  <c r="C7" i="3" l="1"/>
  <c r="D7" i="3"/>
  <c r="C8" i="3" l="1"/>
  <c r="D8" i="3" s="1"/>
  <c r="C9" i="3" l="1"/>
  <c r="D9" i="3" s="1"/>
</calcChain>
</file>

<file path=xl/sharedStrings.xml><?xml version="1.0" encoding="utf-8"?>
<sst xmlns="http://schemas.openxmlformats.org/spreadsheetml/2006/main" count="19" uniqueCount="19">
  <si>
    <t>期初投入</t>
    <phoneticPr fontId="4" type="noConversion"/>
  </si>
  <si>
    <t>投資報酬率</t>
    <phoneticPr fontId="4" type="noConversion"/>
  </si>
  <si>
    <t>年數</t>
    <phoneticPr fontId="4" type="noConversion"/>
  </si>
  <si>
    <t>期末淨值
(單利)</t>
    <phoneticPr fontId="4" type="noConversion"/>
  </si>
  <si>
    <t>期末淨值
(複利)</t>
    <phoneticPr fontId="4" type="noConversion"/>
  </si>
  <si>
    <t>期初投入</t>
    <phoneticPr fontId="4" type="noConversion"/>
  </si>
  <si>
    <t>投資報酬率</t>
    <phoneticPr fontId="4" type="noConversion"/>
  </si>
  <si>
    <t>年數</t>
    <phoneticPr fontId="4" type="noConversion"/>
  </si>
  <si>
    <t>期末淨值
(單利)</t>
    <phoneticPr fontId="4" type="noConversion"/>
  </si>
  <si>
    <t>期末淨值
(複利)</t>
    <phoneticPr fontId="4" type="noConversion"/>
  </si>
  <si>
    <t>投入金額</t>
    <phoneticPr fontId="4" type="noConversion"/>
  </si>
  <si>
    <t>投資報酬率</t>
    <phoneticPr fontId="4" type="noConversion"/>
  </si>
  <si>
    <t>年數</t>
    <phoneticPr fontId="4" type="noConversion"/>
  </si>
  <si>
    <t>期末淨值
(複利)</t>
    <phoneticPr fontId="4" type="noConversion"/>
  </si>
  <si>
    <t>年</t>
    <phoneticPr fontId="4" type="noConversion"/>
  </si>
  <si>
    <t>期初投入</t>
    <phoneticPr fontId="4" type="noConversion"/>
  </si>
  <si>
    <t>利息</t>
    <phoneticPr fontId="4" type="noConversion"/>
  </si>
  <si>
    <t>期末結餘</t>
    <phoneticPr fontId="4" type="noConversion"/>
  </si>
  <si>
    <t>年化報酬率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</si>
</sst>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76" formatCode="0.0%"/>
    <numFmt numFmtId="177" formatCode="#,##0_ ;[Red]\-#,##0\ "/>
    <numFmt numFmtId="178" formatCode="_-* #,##0_-;\-* #,##0_-;_-* &quot;-&quot;??_-;_-@_-"/>
    <numFmt numFmtId="179" formatCode="0.0000%"/>
  </numFmts>
  <fonts count="6" x14ac:knownFonts="1">
    <font>
      <sz val="12"/>
      <color theme="1"/>
      <name val="新細明體"/>
      <family val="2"/>
      <scheme val="minor"/>
    </font>
    <font>
      <sz val="12"/>
      <color theme="1"/>
      <name val="新細明體"/>
      <family val="2"/>
      <scheme val="minor"/>
    </font>
    <font>
      <sz val="12"/>
      <color theme="1"/>
      <name val="微軟正黑體"/>
      <family val="2"/>
      <charset val="136"/>
    </font>
    <font>
      <sz val="9"/>
      <name val="新細明體"/>
      <family val="3"/>
      <charset val="136"/>
      <scheme val="minor"/>
    </font>
    <font>
      <sz val="9"/>
      <name val="新細明體"/>
      <family val="2"/>
      <charset val="136"/>
      <scheme val="minor"/>
    </font>
    <font>
      <b/>
      <sz val="12"/>
      <color theme="0"/>
      <name val="微軟正黑體"/>
      <family val="2"/>
      <charset val="136"/>
    </font>
  </fonts>
  <fills count="6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20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76" fontId="2" fillId="0" borderId="0" xfId="0" applyNumberFormat="1" applyFont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9" fontId="2" fillId="3" borderId="1" xfId="2" applyFont="1" applyFill="1" applyBorder="1" applyAlignment="1">
      <alignment horizontal="center" vertical="center"/>
    </xf>
    <xf numFmtId="9" fontId="2" fillId="0" borderId="1" xfId="2" applyFont="1" applyBorder="1" applyAlignment="1">
      <alignment horizontal="center" vertical="center"/>
    </xf>
    <xf numFmtId="178" fontId="2" fillId="3" borderId="1" xfId="1" applyNumberFormat="1" applyFont="1" applyFill="1" applyBorder="1" applyAlignment="1">
      <alignment vertical="center"/>
    </xf>
    <xf numFmtId="178" fontId="2" fillId="0" borderId="1" xfId="1" applyNumberFormat="1" applyFont="1" applyBorder="1" applyAlignment="1">
      <alignment vertical="center"/>
    </xf>
    <xf numFmtId="9" fontId="2" fillId="0" borderId="0" xfId="0" applyNumberFormat="1" applyFont="1" applyAlignment="1">
      <alignment horizontal="center" vertical="center"/>
    </xf>
    <xf numFmtId="178" fontId="2" fillId="0" borderId="0" xfId="1" applyNumberFormat="1" applyFont="1" applyAlignment="1">
      <alignment horizontal="center" vertical="center"/>
    </xf>
    <xf numFmtId="0" fontId="2" fillId="4" borderId="0" xfId="0" applyFont="1" applyFill="1" applyAlignment="1">
      <alignment vertical="center"/>
    </xf>
    <xf numFmtId="179" fontId="2" fillId="5" borderId="0" xfId="0" applyNumberFormat="1" applyFont="1" applyFill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/>
    <xf numFmtId="177" fontId="2" fillId="0" borderId="0" xfId="0" applyNumberFormat="1" applyFont="1" applyAlignment="1">
      <alignment vertical="center"/>
    </xf>
  </cellXfs>
  <cellStyles count="3">
    <cellStyle name="一般" xfId="0" builtinId="0"/>
    <cellStyle name="千分位" xfId="1" builtinId="3"/>
    <cellStyle name="百分比" xfId="2" builtinId="5"/>
  </cellStyles>
  <dxfs count="19">
    <dxf>
      <font>
        <strike val="0"/>
        <outline val="0"/>
        <shadow val="0"/>
        <u val="none"/>
        <vertAlign val="baseline"/>
        <sz val="12"/>
        <color theme="1"/>
        <name val="微軟正黑體"/>
        <scheme val="none"/>
      </font>
      <numFmt numFmtId="177" formatCode="#,##0_ ;[Red]\-#,##0\ "/>
    </dxf>
    <dxf>
      <font>
        <strike val="0"/>
        <outline val="0"/>
        <shadow val="0"/>
        <u val="none"/>
        <vertAlign val="baseline"/>
        <sz val="12"/>
        <color theme="1"/>
        <name val="微軟正黑體"/>
        <scheme val="none"/>
      </font>
      <numFmt numFmtId="177" formatCode="#,##0_ ;[Red]\-#,##0\ "/>
    </dxf>
    <dxf>
      <font>
        <strike val="0"/>
        <outline val="0"/>
        <shadow val="0"/>
        <u val="none"/>
        <vertAlign val="baseline"/>
        <sz val="12"/>
        <color theme="1"/>
        <name val="微軟正黑體"/>
        <scheme val="none"/>
      </font>
      <numFmt numFmtId="177" formatCode="#,##0_ ;[Red]\-#,##0\ 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微軟正黑體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微軟正黑體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微軟正黑體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微軟正黑體"/>
        <scheme val="none"/>
      </font>
      <numFmt numFmtId="178" formatCode="_-* #,##0_-;\-* #,##0_-;_-* &quot;-&quot;??_-;_-@_-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微軟正黑體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微軟正黑體"/>
        <scheme val="none"/>
      </font>
      <numFmt numFmtId="13" formatCode="0%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微軟正黑體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微軟正黑體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微軟正黑體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微軟正黑體"/>
        <scheme val="none"/>
      </font>
      <numFmt numFmtId="177" formatCode="#,##0_ ;[Red]\-#,##0\ 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微軟正黑體"/>
        <scheme val="none"/>
      </font>
      <numFmt numFmtId="177" formatCode="#,##0_ ;[Red]\-#,##0\ 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微軟正黑體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微軟正黑體"/>
        <scheme val="none"/>
      </font>
      <numFmt numFmtId="14" formatCode="0.00%"/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微軟正黑體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微軟正黑體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微軟正黑體"/>
        <scheme val="none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hyperlink" Target="http://www.masterhsiao.com.tw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hyperlink" Target="http://www.masterhsiao.com.tw/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hyperlink" Target="http://www.masterhsiao.com.tw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14654</xdr:colOff>
      <xdr:row>0</xdr:row>
      <xdr:rowOff>0</xdr:rowOff>
    </xdr:from>
    <xdr:ext cx="2439864" cy="813288"/>
    <xdr:pic>
      <xdr:nvPicPr>
        <xdr:cNvPr id="2" name="圖片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47039" y="0"/>
          <a:ext cx="2439864" cy="813288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21980</xdr:colOff>
      <xdr:row>0</xdr:row>
      <xdr:rowOff>0</xdr:rowOff>
    </xdr:from>
    <xdr:ext cx="2483826" cy="827942"/>
    <xdr:pic>
      <xdr:nvPicPr>
        <xdr:cNvPr id="2" name="圖片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75538" y="0"/>
          <a:ext cx="2483826" cy="827942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2</xdr:row>
      <xdr:rowOff>0</xdr:rowOff>
    </xdr:from>
    <xdr:ext cx="2246586" cy="748862"/>
    <xdr:pic>
      <xdr:nvPicPr>
        <xdr:cNvPr id="2" name="圖片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02724" y="394138"/>
          <a:ext cx="2246586" cy="748862"/>
        </a:xfrm>
        <a:prstGeom prst="rect">
          <a:avLst/>
        </a:prstGeom>
      </xdr:spPr>
    </xdr:pic>
    <xdr:clientData/>
  </xdr:oneCellAnchor>
</xdr:wsDr>
</file>

<file path=xl/tables/table1.xml><?xml version="1.0" encoding="utf-8"?>
<table xmlns="http://schemas.openxmlformats.org/spreadsheetml/2006/main" id="1" name="表格1" displayName="表格1" ref="A1:E3" totalsRowShown="0" headerRowDxfId="18" dataDxfId="17">
  <tableColumns count="5">
    <tableColumn id="1" name="期初投入" dataDxfId="16"/>
    <tableColumn id="2" name="投資報酬率" dataDxfId="15"/>
    <tableColumn id="3" name="年數" dataDxfId="14"/>
    <tableColumn id="4" name="期末淨值_x000a_(單利)" dataDxfId="13">
      <calculatedColumnFormula>表格1[期初投入]*(1+表格1[投資報酬率]*表格1[年數])</calculatedColumnFormula>
    </tableColumn>
    <tableColumn id="5" name="期末淨值_x000a_(複利)" dataDxfId="12">
      <calculatedColumnFormula>表格1[期初投入]*(1+表格1[投資報酬率])^表格1[年數]</calculatedColumnFormula>
    </tableColumn>
  </tableColumns>
  <tableStyleInfo name="TableStyleMedium1" showFirstColumn="0" showLastColumn="0" showRowStripes="1" showColumnStripes="0"/>
</table>
</file>

<file path=xl/tables/table2.xml><?xml version="1.0" encoding="utf-8"?>
<table xmlns="http://schemas.openxmlformats.org/spreadsheetml/2006/main" id="2" name="表格1_3" displayName="表格1_3" ref="A1:D3" totalsRowShown="0" headerRowDxfId="11" dataDxfId="10">
  <tableColumns count="4">
    <tableColumn id="1" name="投入金額" dataDxfId="9"/>
    <tableColumn id="2" name="投資報酬率" dataDxfId="8"/>
    <tableColumn id="3" name="年數" dataDxfId="7"/>
    <tableColumn id="4" name="期末淨值_x000a_(複利)" dataDxfId="6" dataCellStyle="千分位">
      <calculatedColumnFormula>A2*(1+B2)^C2</calculatedColumnFormula>
    </tableColumn>
  </tableColumns>
  <tableStyleInfo name="TableStyleMedium1" showFirstColumn="0" showLastColumn="0" showRowStripes="1" showColumnStripes="0"/>
</table>
</file>

<file path=xl/tables/table3.xml><?xml version="1.0" encoding="utf-8"?>
<table xmlns="http://schemas.openxmlformats.org/spreadsheetml/2006/main" id="3" name="表格1_4" displayName="表格1_4" ref="A3:D9" totalsRowShown="0" headerRowDxfId="5" dataDxfId="4">
  <tableColumns count="4">
    <tableColumn id="1" name="年" dataDxfId="3"/>
    <tableColumn id="2" name="期初投入" dataDxfId="2"/>
    <tableColumn id="3" name="利息" dataDxfId="1"/>
    <tableColumn id="4" name="期末結餘" dataDxfId="0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zoomScale="130" zoomScaleNormal="130" workbookViewId="0">
      <selection activeCell="G11" sqref="G11"/>
    </sheetView>
  </sheetViews>
  <sheetFormatPr defaultRowHeight="16.5" x14ac:dyDescent="0.25"/>
  <cols>
    <col min="1" max="1" width="9.75" bestFit="1" customWidth="1"/>
    <col min="2" max="2" width="11.125" customWidth="1"/>
    <col min="3" max="3" width="5.75" bestFit="1" customWidth="1"/>
    <col min="4" max="4" width="9.75" customWidth="1"/>
    <col min="5" max="5" width="8.875" customWidth="1"/>
  </cols>
  <sheetData>
    <row r="1" spans="1:5" ht="31.5" x14ac:dyDescent="0.25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</row>
    <row r="2" spans="1:5" x14ac:dyDescent="0.25">
      <c r="A2" s="1">
        <v>100</v>
      </c>
      <c r="B2" s="3">
        <v>1.4999999999999999E-2</v>
      </c>
      <c r="C2" s="1">
        <v>10</v>
      </c>
      <c r="D2" s="7">
        <f>表格1[期初投入]*(1+表格1[投資報酬率]*表格1[年數])</f>
        <v>114.99999999999999</v>
      </c>
      <c r="E2" s="7">
        <f>表格1[期初投入]*(1+表格1[投資報酬率])^表格1[年數]</f>
        <v>116.05408250251486</v>
      </c>
    </row>
    <row r="3" spans="1:5" x14ac:dyDescent="0.25">
      <c r="A3" s="1">
        <v>100</v>
      </c>
      <c r="B3" s="3">
        <v>0.12</v>
      </c>
      <c r="C3" s="1">
        <v>10</v>
      </c>
      <c r="D3" s="7">
        <f>表格1[期初投入]*(1+表格1[投資報酬率]*表格1[年數])</f>
        <v>220.00000000000003</v>
      </c>
      <c r="E3" s="7">
        <f>表格1[期初投入]*(1+表格1[投資報酬率])^表格1[年數]</f>
        <v>310.58482083442112</v>
      </c>
    </row>
    <row r="6" spans="1:5" ht="33" x14ac:dyDescent="0.25">
      <c r="A6" s="4" t="s">
        <v>5</v>
      </c>
      <c r="B6" s="4" t="s">
        <v>6</v>
      </c>
      <c r="C6" s="4" t="s">
        <v>7</v>
      </c>
      <c r="D6" s="8" t="s">
        <v>8</v>
      </c>
      <c r="E6" s="8" t="s">
        <v>9</v>
      </c>
    </row>
    <row r="7" spans="1:5" x14ac:dyDescent="0.25">
      <c r="A7" s="5">
        <v>100</v>
      </c>
      <c r="B7" s="9">
        <v>0.12</v>
      </c>
      <c r="C7" s="5">
        <v>5</v>
      </c>
      <c r="D7" s="5">
        <v>160</v>
      </c>
      <c r="E7" s="11">
        <v>176</v>
      </c>
    </row>
    <row r="8" spans="1:5" x14ac:dyDescent="0.25">
      <c r="A8" s="6">
        <v>100</v>
      </c>
      <c r="B8" s="10">
        <v>0.12</v>
      </c>
      <c r="C8" s="6">
        <v>10</v>
      </c>
      <c r="D8" s="6">
        <v>220</v>
      </c>
      <c r="E8" s="12">
        <v>311</v>
      </c>
    </row>
    <row r="9" spans="1:5" x14ac:dyDescent="0.25">
      <c r="A9" s="5">
        <v>100</v>
      </c>
      <c r="B9" s="9">
        <v>0.12</v>
      </c>
      <c r="C9" s="5">
        <v>15</v>
      </c>
      <c r="D9" s="5">
        <v>280</v>
      </c>
      <c r="E9" s="11">
        <v>547</v>
      </c>
    </row>
    <row r="10" spans="1:5" x14ac:dyDescent="0.25">
      <c r="A10" s="6">
        <v>100</v>
      </c>
      <c r="B10" s="10">
        <v>0.12</v>
      </c>
      <c r="C10" s="6">
        <v>20</v>
      </c>
      <c r="D10" s="6">
        <v>340</v>
      </c>
      <c r="E10" s="12">
        <v>965</v>
      </c>
    </row>
    <row r="11" spans="1:5" x14ac:dyDescent="0.25">
      <c r="A11" s="5">
        <v>100</v>
      </c>
      <c r="B11" s="9">
        <v>0.12</v>
      </c>
      <c r="C11" s="5">
        <v>25</v>
      </c>
      <c r="D11" s="5">
        <v>400</v>
      </c>
      <c r="E11" s="11">
        <v>1700</v>
      </c>
    </row>
    <row r="12" spans="1:5" x14ac:dyDescent="0.25">
      <c r="A12" s="6">
        <v>100</v>
      </c>
      <c r="B12" s="10">
        <v>0.12</v>
      </c>
      <c r="C12" s="6">
        <v>30</v>
      </c>
      <c r="D12" s="6">
        <v>460</v>
      </c>
      <c r="E12" s="12">
        <v>2996</v>
      </c>
    </row>
  </sheetData>
  <phoneticPr fontId="3" type="noConversion"/>
  <pageMargins left="0.7" right="0.7" top="0.75" bottom="0.75" header="0.3" footer="0.3"/>
  <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zoomScale="130" zoomScaleNormal="130" workbookViewId="0">
      <selection activeCell="H9" sqref="H9"/>
    </sheetView>
  </sheetViews>
  <sheetFormatPr defaultRowHeight="16.5" x14ac:dyDescent="0.25"/>
  <cols>
    <col min="2" max="2" width="11.875" bestFit="1" customWidth="1"/>
    <col min="3" max="3" width="7.625" customWidth="1"/>
  </cols>
  <sheetData>
    <row r="1" spans="1:4" ht="31.5" x14ac:dyDescent="0.25">
      <c r="A1" s="1" t="s">
        <v>10</v>
      </c>
      <c r="B1" s="1" t="s">
        <v>11</v>
      </c>
      <c r="C1" s="1" t="s">
        <v>12</v>
      </c>
      <c r="D1" s="2" t="s">
        <v>13</v>
      </c>
    </row>
    <row r="2" spans="1:4" x14ac:dyDescent="0.25">
      <c r="A2" s="1">
        <v>100</v>
      </c>
      <c r="B2" s="13">
        <v>0.1</v>
      </c>
      <c r="C2" s="1">
        <v>30</v>
      </c>
      <c r="D2" s="14">
        <f>A2*(1+B2)^C2</f>
        <v>1744.9402268886445</v>
      </c>
    </row>
    <row r="3" spans="1:4" x14ac:dyDescent="0.25">
      <c r="A3" s="1">
        <v>100</v>
      </c>
      <c r="B3" s="13">
        <v>0.12</v>
      </c>
      <c r="C3" s="1">
        <v>30</v>
      </c>
      <c r="D3" s="14">
        <f>A3*(1+B3)^C3</f>
        <v>2995.9922120911133</v>
      </c>
    </row>
  </sheetData>
  <phoneticPr fontId="3" type="noConversion"/>
  <pageMargins left="0.7" right="0.7" top="0.75" bottom="0.75" header="0.3" footer="0.3"/>
  <drawing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"/>
  <sheetViews>
    <sheetView tabSelected="1" zoomScale="145" zoomScaleNormal="145" workbookViewId="0">
      <selection activeCell="J11" sqref="J11"/>
    </sheetView>
  </sheetViews>
  <sheetFormatPr defaultRowHeight="15.75" x14ac:dyDescent="0.25"/>
  <cols>
    <col min="1" max="1" width="10.5" style="18" customWidth="1"/>
    <col min="2" max="2" width="9.625" style="18" bestFit="1" customWidth="1"/>
    <col min="3" max="3" width="5.75" style="18" bestFit="1" customWidth="1"/>
    <col min="4" max="4" width="9.75" style="18" bestFit="1" customWidth="1"/>
    <col min="5" max="16384" width="9" style="18"/>
  </cols>
  <sheetData>
    <row r="1" spans="1:4" x14ac:dyDescent="0.25">
      <c r="A1" s="15" t="s">
        <v>18</v>
      </c>
      <c r="B1" s="16">
        <f>RATE(6,-16107,0,100000,1)</f>
        <v>9.7671006210482397E-3</v>
      </c>
      <c r="C1" s="17"/>
      <c r="D1" s="17"/>
    </row>
    <row r="2" spans="1:4" x14ac:dyDescent="0.25">
      <c r="A2" s="17"/>
      <c r="B2" s="17"/>
      <c r="C2" s="17"/>
      <c r="D2" s="17"/>
    </row>
    <row r="3" spans="1:4" x14ac:dyDescent="0.25">
      <c r="A3" s="1" t="s">
        <v>14</v>
      </c>
      <c r="B3" s="1" t="s">
        <v>15</v>
      </c>
      <c r="C3" s="1" t="s">
        <v>16</v>
      </c>
      <c r="D3" s="1" t="s">
        <v>17</v>
      </c>
    </row>
    <row r="4" spans="1:4" x14ac:dyDescent="0.25">
      <c r="A4" s="1">
        <v>1</v>
      </c>
      <c r="B4" s="7">
        <v>16107</v>
      </c>
      <c r="C4" s="19">
        <f>(表格1_4[[#This Row],[期初投入]])*年利率</f>
        <v>157.31868970322401</v>
      </c>
      <c r="D4" s="19">
        <f>表格1_4[[#This Row],[期初投入]]+表格1_4[[#This Row],[利息]]</f>
        <v>16264.318689703225</v>
      </c>
    </row>
    <row r="5" spans="1:4" x14ac:dyDescent="0.25">
      <c r="A5" s="1">
        <v>2</v>
      </c>
      <c r="B5" s="7">
        <v>16107</v>
      </c>
      <c r="C5" s="19">
        <f>(表格1_4[[#This Row],[期初投入]]+D4)*年利率</f>
        <v>316.17392687835087</v>
      </c>
      <c r="D5" s="19">
        <f>D4+表格1_4[[#This Row],[期初投入]]+表格1_4[[#This Row],[利息]]</f>
        <v>32687.492616581574</v>
      </c>
    </row>
    <row r="6" spans="1:4" x14ac:dyDescent="0.25">
      <c r="A6" s="1">
        <v>3</v>
      </c>
      <c r="B6" s="7">
        <v>16107</v>
      </c>
      <c r="C6" s="19">
        <f>(表格1_4[[#This Row],[期初投入]]+D5)*年利率</f>
        <v>476.58071913914762</v>
      </c>
      <c r="D6" s="19">
        <f>D5+表格1_4[[#This Row],[期初投入]]+表格1_4[[#This Row],[利息]]</f>
        <v>49271.073335720721</v>
      </c>
    </row>
    <row r="7" spans="1:4" x14ac:dyDescent="0.25">
      <c r="A7" s="1">
        <v>4</v>
      </c>
      <c r="B7" s="7">
        <v>16107</v>
      </c>
      <c r="C7" s="19">
        <f>(表格1_4[[#This Row],[期初投入]]+D6)*年利率</f>
        <v>638.55422068025518</v>
      </c>
      <c r="D7" s="19">
        <f>D6+表格1_4[[#This Row],[期初投入]]+表格1_4[[#This Row],[利息]]</f>
        <v>66016.62755640097</v>
      </c>
    </row>
    <row r="8" spans="1:4" x14ac:dyDescent="0.25">
      <c r="A8" s="1">
        <v>5</v>
      </c>
      <c r="B8" s="7">
        <v>16107</v>
      </c>
      <c r="C8" s="19">
        <f>(表格1_4[[#This Row],[期初投入]]+D7)*年利率</f>
        <v>802.10973370885824</v>
      </c>
      <c r="D8" s="19">
        <f>D7+表格1_4[[#This Row],[期初投入]]+表格1_4[[#This Row],[利息]]</f>
        <v>82925.737290109828</v>
      </c>
    </row>
    <row r="9" spans="1:4" x14ac:dyDescent="0.25">
      <c r="A9" s="1">
        <v>6</v>
      </c>
      <c r="B9" s="7">
        <v>16107</v>
      </c>
      <c r="C9" s="19">
        <f>(表格1_4[[#This Row],[期初投入]]+D8)*年利率</f>
        <v>967.2627098903389</v>
      </c>
      <c r="D9" s="19">
        <f>D8+表格1_4[[#This Row],[期初投入]]+表格1_4[[#This Row],[利息]]</f>
        <v>100000.00000000016</v>
      </c>
    </row>
  </sheetData>
  <phoneticPr fontId="3" type="noConversion"/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已命名的範圍</vt:lpstr>
      </vt:variant>
      <vt:variant>
        <vt:i4>1</vt:i4>
      </vt:variant>
    </vt:vector>
  </HeadingPairs>
  <TitlesOfParts>
    <vt:vector size="4" baseType="lpstr">
      <vt:lpstr>表1、表2 (257頁)</vt:lpstr>
      <vt:lpstr>表3 (258頁)</vt:lpstr>
      <vt:lpstr>圖1 (263頁)</vt:lpstr>
      <vt:lpstr>年利率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2016-05-20T12:55:00Z</dcterms:modified>
</cp:coreProperties>
</file>