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asterhsiao\Books\978-986-7283-71-9\chapter7\"/>
    </mc:Choice>
  </mc:AlternateContent>
  <bookViews>
    <workbookView xWindow="0" yWindow="120" windowWidth="19410" windowHeight="7515"/>
  </bookViews>
  <sheets>
    <sheet name="實作練習 (369頁)" sheetId="1" r:id="rId1"/>
  </sheets>
  <definedNames>
    <definedName name="本息均攤月繳款">'實作練習 (369頁)'!$B$4</definedName>
    <definedName name="本息均攤總利息">'實作練習 (369頁)'!$B$5</definedName>
    <definedName name="年利率">'實作練習 (369頁)'!$B$2</definedName>
    <definedName name="年數">'實作練習 (369頁)'!$B$3</definedName>
    <definedName name="貸款金額">'實作練習 (369頁)'!$B$1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B5" i="1" s="1"/>
  <c r="C22" i="1"/>
  <c r="B22" i="1"/>
  <c r="C9" i="1" l="1"/>
  <c r="B9" i="1"/>
  <c r="C23" i="1"/>
  <c r="B23" i="1"/>
  <c r="B19" i="1"/>
  <c r="B18" i="1"/>
  <c r="B8" i="1" l="1"/>
  <c r="C8" i="1"/>
</calcChain>
</file>

<file path=xl/sharedStrings.xml><?xml version="1.0" encoding="utf-8"?>
<sst xmlns="http://schemas.openxmlformats.org/spreadsheetml/2006/main" count="10" uniqueCount="8">
  <si>
    <t>貸款金額</t>
    <phoneticPr fontId="2" type="noConversion"/>
  </si>
  <si>
    <t>年利率</t>
    <phoneticPr fontId="2" type="noConversion"/>
  </si>
  <si>
    <t>年數</t>
    <phoneticPr fontId="2" type="noConversion"/>
  </si>
  <si>
    <t>本金平均攤還</t>
    <phoneticPr fontId="2" type="noConversion"/>
  </si>
  <si>
    <t>本金均攤總利息</t>
    <phoneticPr fontId="2" type="noConversion"/>
  </si>
  <si>
    <t>本金均攤月繳款</t>
    <phoneticPr fontId="2" type="noConversion"/>
  </si>
  <si>
    <t>本息均攤月繳款</t>
    <phoneticPr fontId="2" type="noConversion"/>
  </si>
  <si>
    <t>本息均攤總利息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</si>
</sst>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76" formatCode="#,##0_ ;[Red]\-#,##0\ "/>
    <numFmt numFmtId="177" formatCode="_-* #,##0_-;\-* #,##0_-;_-* &quot;-&quot;??_-;_-@_-"/>
  </numFmts>
  <fonts count="6" x14ac:knownFonts="1">
    <font>
      <sz val="12"/>
      <color theme="1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2"/>
      <color theme="0"/>
      <name val="微軟正黑體"/>
      <family val="2"/>
      <charset val="136"/>
    </font>
    <font>
      <sz val="12"/>
      <color theme="1"/>
      <name val="新細明體"/>
      <family val="2"/>
      <charset val="136"/>
      <scheme val="minor"/>
    </font>
    <font>
      <sz val="11"/>
      <color theme="1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74999237037263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4" borderId="0" xfId="0" applyFont="1" applyFill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176" fontId="1" fillId="2" borderId="1" xfId="0" applyNumberFormat="1" applyFont="1" applyFill="1" applyBorder="1">
      <alignment vertical="center"/>
    </xf>
    <xf numFmtId="0" fontId="1" fillId="0" borderId="0" xfId="0" applyFont="1">
      <alignment vertical="center"/>
    </xf>
    <xf numFmtId="10" fontId="1" fillId="2" borderId="1" xfId="0" applyNumberFormat="1" applyFont="1" applyFill="1" applyBorder="1">
      <alignment vertical="center"/>
    </xf>
    <xf numFmtId="176" fontId="1" fillId="3" borderId="1" xfId="0" applyNumberFormat="1" applyFont="1" applyFill="1" applyBorder="1">
      <alignment vertical="center"/>
    </xf>
    <xf numFmtId="176" fontId="1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76" fontId="1" fillId="3" borderId="0" xfId="0" applyNumberFormat="1" applyFont="1" applyFill="1" applyAlignment="1">
      <alignment horizontal="center" vertical="center"/>
    </xf>
    <xf numFmtId="1" fontId="5" fillId="0" borderId="1" xfId="0" applyNumberFormat="1" applyFont="1" applyBorder="1">
      <alignment vertical="center"/>
    </xf>
    <xf numFmtId="0" fontId="1" fillId="0" borderId="0" xfId="0" applyFont="1" applyFill="1" applyBorder="1">
      <alignment vertical="center"/>
    </xf>
    <xf numFmtId="0" fontId="1" fillId="0" borderId="1" xfId="0" applyFont="1" applyBorder="1" applyAlignment="1">
      <alignment horizontal="center" vertical="center"/>
    </xf>
    <xf numFmtId="177" fontId="1" fillId="0" borderId="1" xfId="1" applyNumberFormat="1" applyFont="1" applyFill="1" applyBorder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177" fontId="1" fillId="0" borderId="1" xfId="1" applyNumberFormat="1" applyFont="1" applyBorder="1">
      <alignment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zh-TW" sz="1800" b="1" i="0" baseline="0">
                <a:effectLst/>
              </a:rPr>
              <a:t>本</a:t>
            </a:r>
            <a:r>
              <a:rPr lang="zh-TW" altLang="en-US" sz="1800" b="1" i="0" baseline="0">
                <a:effectLst/>
              </a:rPr>
              <a:t>息</a:t>
            </a:r>
            <a:r>
              <a:rPr lang="zh-TW" altLang="zh-TW" sz="1800" b="1" i="0" baseline="0">
                <a:effectLst/>
              </a:rPr>
              <a:t>均攤</a:t>
            </a:r>
            <a:endParaRPr lang="zh-TW" altLang="zh-TW" sz="1100">
              <a:effectLst/>
            </a:endParaRPr>
          </a:p>
        </c:rich>
      </c:tx>
      <c:layout>
        <c:manualLayout>
          <c:xMode val="edge"/>
          <c:yMode val="edge"/>
          <c:x val="0.295549107196516"/>
          <c:y val="1.0236821201020941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323295942070231"/>
          <c:y val="0.15572784403275947"/>
          <c:w val="0.57795459929596227"/>
          <c:h val="0.7255338965734458"/>
        </c:manualLayout>
      </c:layout>
      <c:lineChart>
        <c:grouping val="stacked"/>
        <c:varyColors val="0"/>
        <c:ser>
          <c:idx val="0"/>
          <c:order val="0"/>
          <c:tx>
            <c:strRef>
              <c:f>'實作練習 (369頁)'!$B$8</c:f>
              <c:strCache>
                <c:ptCount val="1"/>
                <c:pt idx="0">
                  <c:v>本息均攤月繳款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5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2.2158695029279332E-2"/>
                  <c:y val="-6.1420927206125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3862316764264444E-3"/>
                  <c:y val="7.165774840714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7234540578328371E-2"/>
                  <c:y val="6.65393378066361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620772254754814E-2"/>
                  <c:y val="5.63025166056150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7082849480230296E-2"/>
                  <c:y val="6.1420927206125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002060"/>
                    </a:solidFill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'實作練習 (369頁)'!$A$10:$A$15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'實作練習 (369頁)'!$B$10:$B$15</c:f>
              <c:numCache>
                <c:formatCode>#,##0_ ;[Red]\-#,##0\ </c:formatCode>
                <c:ptCount val="6"/>
                <c:pt idx="0">
                  <c:v>17615.393237592474</c:v>
                </c:pt>
                <c:pt idx="1">
                  <c:v>9291.1898879548808</c:v>
                </c:pt>
                <c:pt idx="2">
                  <c:v>6527.5927483597152</c:v>
                </c:pt>
                <c:pt idx="3">
                  <c:v>5154.0969708336333</c:v>
                </c:pt>
                <c:pt idx="4">
                  <c:v>4336.5860060941268</c:v>
                </c:pt>
                <c:pt idx="5">
                  <c:v>3797.0084143027334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8099776"/>
        <c:axId val="898100560"/>
      </c:lineChart>
      <c:lineChart>
        <c:grouping val="standard"/>
        <c:varyColors val="0"/>
        <c:ser>
          <c:idx val="1"/>
          <c:order val="1"/>
          <c:tx>
            <c:strRef>
              <c:f>'實作練習 (369頁)'!$C$8</c:f>
              <c:strCache>
                <c:ptCount val="1"/>
                <c:pt idx="0">
                  <c:v>本息均攤總利息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2.7082849480230316E-2"/>
                  <c:y val="3.58288742035732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2007003931181256E-2"/>
                  <c:y val="4.60656954045942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7234540578328371E-2"/>
                  <c:y val="-5.11841060051047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23454057832837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0.12310386127377407"/>
                  <c:y val="-2.55924560270090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'實作練習 (369頁)'!$A$10:$A$15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'實作練習 (369頁)'!$C$10:$C$15</c:f>
              <c:numCache>
                <c:formatCode>#,##0_ ;[Red]\-#,##0\ </c:formatCode>
                <c:ptCount val="6"/>
                <c:pt idx="0">
                  <c:v>56923.594255548436</c:v>
                </c:pt>
                <c:pt idx="1">
                  <c:v>114942.78655458568</c:v>
                </c:pt>
                <c:pt idx="2">
                  <c:v>174966.69470474869</c:v>
                </c:pt>
                <c:pt idx="3">
                  <c:v>236983.27300007199</c:v>
                </c:pt>
                <c:pt idx="4">
                  <c:v>300975.80182823795</c:v>
                </c:pt>
                <c:pt idx="5">
                  <c:v>366923.029148984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8095072"/>
        <c:axId val="898095856"/>
      </c:lineChart>
      <c:catAx>
        <c:axId val="89809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98100560"/>
        <c:crosses val="autoZero"/>
        <c:auto val="1"/>
        <c:lblAlgn val="ctr"/>
        <c:lblOffset val="100"/>
        <c:noMultiLvlLbl val="0"/>
      </c:catAx>
      <c:valAx>
        <c:axId val="89810056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numFmt formatCode="#,##0_ ;[Red]\-#,##0\ " sourceLinked="0"/>
        <c:majorTickMark val="none"/>
        <c:minorTickMark val="none"/>
        <c:tickLblPos val="nextTo"/>
        <c:spPr>
          <a:noFill/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98099776"/>
        <c:crosses val="autoZero"/>
        <c:crossBetween val="between"/>
        <c:majorUnit val="4000"/>
      </c:valAx>
      <c:valAx>
        <c:axId val="898095856"/>
        <c:scaling>
          <c:orientation val="minMax"/>
          <c:max val="400000"/>
        </c:scaling>
        <c:delete val="0"/>
        <c:axPos val="r"/>
        <c:numFmt formatCode="#,##0_ ;[Red]\-#,##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98095072"/>
        <c:crosses val="max"/>
        <c:crossBetween val="between"/>
        <c:majorUnit val="80000"/>
      </c:valAx>
      <c:catAx>
        <c:axId val="8980950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80958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10268180307801"/>
          <c:y val="0.69110795050376028"/>
          <c:w val="0.22897326519242592"/>
          <c:h val="0.171347911478960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 altLang="en-US"/>
              <a:t>本金均攤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0628910868808206"/>
          <c:y val="0.16341141612724361"/>
          <c:w val="0.56797391897305471"/>
          <c:h val="0.72136180526154325"/>
        </c:manualLayout>
      </c:layout>
      <c:lineChart>
        <c:grouping val="standard"/>
        <c:varyColors val="0"/>
        <c:ser>
          <c:idx val="1"/>
          <c:order val="0"/>
          <c:tx>
            <c:strRef>
              <c:f>'實作練習 (369頁)'!$B$22</c:f>
              <c:strCache>
                <c:ptCount val="1"/>
                <c:pt idx="0">
                  <c:v>本金均攤月繳款</c:v>
                </c:pt>
              </c:strCache>
            </c:strRef>
          </c:tx>
          <c:spPr>
            <a:ln w="28575">
              <a:solidFill>
                <a:schemeClr val="accent1">
                  <a:lumMod val="50000"/>
                </a:schemeClr>
              </a:solidFill>
            </a:ln>
          </c:spPr>
          <c:marker>
            <c:symbol val="circle"/>
            <c:size val="5"/>
            <c:spPr>
              <a:solidFill>
                <a:srgbClr val="002060"/>
              </a:solidFill>
              <a:ln w="28575">
                <a:solidFill>
                  <a:schemeClr val="accent1">
                    <a:lumMod val="50000"/>
                  </a:schemeClr>
                </a:solidFill>
              </a:ln>
            </c:spPr>
          </c:marker>
          <c:dLbls>
            <c:dLbl>
              <c:idx val="0"/>
              <c:layout>
                <c:manualLayout>
                  <c:x val="-9.85507415070309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565222452109286E-2"/>
                  <c:y val="-0.110389626851914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4347833678163931E-2"/>
                  <c:y val="5.5194813425957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6666676366542802E-2"/>
                  <c:y val="5.05952456404608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6811602215839701E-2"/>
                  <c:y val="5.97943812114538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6811602215839701E-2"/>
                  <c:y val="5.5194813425957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002060"/>
                    </a:solidFill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'實作練習 (369頁)'!$A$24:$A$29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'實作練習 (369頁)'!$B$24:$B$29</c:f>
              <c:numCache>
                <c:formatCode>_-* #,##0_-;\-* #,##0_-;_-* "-"??_-;_-@_-</c:formatCode>
                <c:ptCount val="6"/>
                <c:pt idx="0">
                  <c:v>18500</c:v>
                </c:pt>
                <c:pt idx="1">
                  <c:v>10166.666666666668</c:v>
                </c:pt>
                <c:pt idx="2">
                  <c:v>7388.8888888888887</c:v>
                </c:pt>
                <c:pt idx="3">
                  <c:v>6000</c:v>
                </c:pt>
                <c:pt idx="4">
                  <c:v>5166.666666666667</c:v>
                </c:pt>
                <c:pt idx="5">
                  <c:v>4611.1111111111113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8094288"/>
        <c:axId val="898096248"/>
      </c:lineChart>
      <c:lineChart>
        <c:grouping val="standard"/>
        <c:varyColors val="0"/>
        <c:ser>
          <c:idx val="2"/>
          <c:order val="1"/>
          <c:tx>
            <c:strRef>
              <c:f>'實作練習 (369頁)'!$C$22</c:f>
              <c:strCache>
                <c:ptCount val="1"/>
                <c:pt idx="0">
                  <c:v>本金均攤總利息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dLbls>
            <c:dLbl>
              <c:idx val="0"/>
              <c:layout>
                <c:manualLayout>
                  <c:x val="-5.1739139291191248E-2"/>
                  <c:y val="4.59956778549644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6521750517245876E-2"/>
                  <c:y val="7.81926523534394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927537075351548E-3"/>
                  <c:y val="-4.59992995618821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4782611226054643E-2"/>
                  <c:y val="4.59956778549644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9.19913557099288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1594213441894349E-2"/>
                  <c:y val="-5.5194813425957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zh-TW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'實作練習 (369頁)'!$A$24:$A$29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'實作練習 (369頁)'!$C$24:$C$29</c:f>
              <c:numCache>
                <c:formatCode>_-* #,##0_-;\-* #,##0_-;_-* "-"??_-;_-@_-</c:formatCode>
                <c:ptCount val="6"/>
                <c:pt idx="0">
                  <c:v>55916.666666666664</c:v>
                </c:pt>
                <c:pt idx="1">
                  <c:v>110916.66666666666</c:v>
                </c:pt>
                <c:pt idx="2">
                  <c:v>165916.66666666666</c:v>
                </c:pt>
                <c:pt idx="3">
                  <c:v>220916.66666666666</c:v>
                </c:pt>
                <c:pt idx="4">
                  <c:v>275916.66666666663</c:v>
                </c:pt>
                <c:pt idx="5">
                  <c:v>330916.66666666663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8098208"/>
        <c:axId val="898100168"/>
      </c:lineChart>
      <c:catAx>
        <c:axId val="89809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898096248"/>
        <c:crosses val="autoZero"/>
        <c:auto val="1"/>
        <c:lblAlgn val="ctr"/>
        <c:lblOffset val="100"/>
        <c:noMultiLvlLbl val="0"/>
      </c:catAx>
      <c:valAx>
        <c:axId val="898096248"/>
        <c:scaling>
          <c:orientation val="minMax"/>
        </c:scaling>
        <c:delete val="0"/>
        <c:axPos val="l"/>
        <c:majorGridlines/>
        <c:numFmt formatCode="_-* #,##0_-;\-* #,##0_-;_-* &quot;-&quot;??_-;_-@_-" sourceLinked="1"/>
        <c:majorTickMark val="none"/>
        <c:minorTickMark val="none"/>
        <c:tickLblPos val="nextTo"/>
        <c:txPr>
          <a:bodyPr/>
          <a:lstStyle/>
          <a:p>
            <a:pPr>
              <a:defRPr>
                <a:solidFill>
                  <a:srgbClr val="002060"/>
                </a:solidFill>
              </a:defRPr>
            </a:pPr>
            <a:endParaRPr lang="zh-TW"/>
          </a:p>
        </c:txPr>
        <c:crossAx val="898094288"/>
        <c:crosses val="autoZero"/>
        <c:crossBetween val="between"/>
        <c:majorUnit val="4000"/>
      </c:valAx>
      <c:valAx>
        <c:axId val="898100168"/>
        <c:scaling>
          <c:orientation val="minMax"/>
          <c:max val="400000"/>
        </c:scaling>
        <c:delete val="0"/>
        <c:axPos val="r"/>
        <c:numFmt formatCode="_-* #,##0_-;\-* #,##0_-;_-* &quot;-&quot;??_-;_-@_-" sourceLinked="1"/>
        <c:majorTickMark val="out"/>
        <c:minorTickMark val="none"/>
        <c:tickLblPos val="nextTo"/>
        <c:txPr>
          <a:bodyPr/>
          <a:lstStyle/>
          <a:p>
            <a:pPr algn="ctr">
              <a:defRPr lang="zh-TW" altLang="en-US" sz="900" b="0" i="0" u="none" strike="noStrike" kern="1200" baseline="0">
                <a:solidFill>
                  <a:srgbClr val="ED7D31">
                    <a:lumMod val="75000"/>
                  </a:srgb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98098208"/>
        <c:crosses val="max"/>
        <c:crossBetween val="between"/>
        <c:majorUnit val="80000"/>
      </c:valAx>
      <c:catAx>
        <c:axId val="8980982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810016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75362314623242255"/>
          <c:y val="0.73517390893362822"/>
          <c:w val="0.24637680312494584"/>
          <c:h val="0.1650424350789466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asterhsiao.com.tw/" TargetMode="Externa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426765</xdr:colOff>
      <xdr:row>0</xdr:row>
      <xdr:rowOff>190906</xdr:rowOff>
    </xdr:from>
    <xdr:to>
      <xdr:col>12</xdr:col>
      <xdr:colOff>17929</xdr:colOff>
      <xdr:row>14</xdr:row>
      <xdr:rowOff>108239</xdr:rowOff>
    </xdr:to>
    <xdr:graphicFrame macro="">
      <xdr:nvGraphicFramePr>
        <xdr:cNvPr id="2" name="圖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484094</xdr:colOff>
      <xdr:row>16</xdr:row>
      <xdr:rowOff>1920</xdr:rowOff>
    </xdr:from>
    <xdr:to>
      <xdr:col>12</xdr:col>
      <xdr:colOff>71717</xdr:colOff>
      <xdr:row>30</xdr:row>
      <xdr:rowOff>1920</xdr:rowOff>
    </xdr:to>
    <xdr:graphicFrame macro="">
      <xdr:nvGraphicFramePr>
        <xdr:cNvPr id="3" name="圖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12</xdr:col>
      <xdr:colOff>215347</xdr:colOff>
      <xdr:row>0</xdr:row>
      <xdr:rowOff>66261</xdr:rowOff>
    </xdr:from>
    <xdr:ext cx="2459934" cy="819978"/>
    <xdr:pic>
      <xdr:nvPicPr>
        <xdr:cNvPr id="4" name="圖片 3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10630" y="66261"/>
          <a:ext cx="2459934" cy="81997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abSelected="1" zoomScale="115" zoomScaleNormal="115" workbookViewId="0">
      <selection activeCell="P10" sqref="P10"/>
    </sheetView>
  </sheetViews>
  <sheetFormatPr defaultColWidth="9" defaultRowHeight="15.75" x14ac:dyDescent="0.25"/>
  <cols>
    <col min="1" max="1" width="17" style="5" customWidth="1"/>
    <col min="2" max="3" width="18.5" style="5" customWidth="1"/>
    <col min="4" max="16384" width="9" style="5"/>
  </cols>
  <sheetData>
    <row r="1" spans="1:3" x14ac:dyDescent="0.25">
      <c r="A1" s="3" t="s">
        <v>0</v>
      </c>
      <c r="B1" s="4">
        <v>1000000</v>
      </c>
    </row>
    <row r="2" spans="1:3" x14ac:dyDescent="0.25">
      <c r="A2" s="3" t="s">
        <v>1</v>
      </c>
      <c r="B2" s="6">
        <v>2.1999999999999999E-2</v>
      </c>
    </row>
    <row r="3" spans="1:3" x14ac:dyDescent="0.25">
      <c r="A3" s="3" t="s">
        <v>2</v>
      </c>
      <c r="B3" s="4">
        <v>10</v>
      </c>
    </row>
    <row r="4" spans="1:3" x14ac:dyDescent="0.25">
      <c r="A4" s="3" t="s">
        <v>6</v>
      </c>
      <c r="B4" s="7">
        <f>-PMT(年利率/12,年數*12,貸款金額)</f>
        <v>9291.1898879548808</v>
      </c>
    </row>
    <row r="5" spans="1:3" x14ac:dyDescent="0.25">
      <c r="A5" s="3" t="s">
        <v>7</v>
      </c>
      <c r="B5" s="7">
        <f>本息均攤月繳款*年數*12-貸款金額</f>
        <v>114942.78655458568</v>
      </c>
    </row>
    <row r="8" spans="1:3" x14ac:dyDescent="0.25">
      <c r="A8" s="1" t="s">
        <v>2</v>
      </c>
      <c r="B8" s="1" t="str">
        <f>A4</f>
        <v>本息均攤月繳款</v>
      </c>
      <c r="C8" s="1" t="str">
        <f>A5</f>
        <v>本息均攤總利息</v>
      </c>
    </row>
    <row r="9" spans="1:3" ht="15.6" hidden="1" customHeight="1" x14ac:dyDescent="0.25">
      <c r="B9" s="10">
        <f>本息均攤月繳款</f>
        <v>9291.1898879548808</v>
      </c>
      <c r="C9" s="10">
        <f>本息均攤總利息</f>
        <v>114942.78655458568</v>
      </c>
    </row>
    <row r="10" spans="1:3" x14ac:dyDescent="0.25">
      <c r="A10" s="9">
        <v>5</v>
      </c>
      <c r="B10" s="10">
        <f t="dataTable" ref="B10:C15" dt2D="0" dtr="0" r1="B3"/>
        <v>17615.393237592474</v>
      </c>
      <c r="C10" s="10">
        <v>56923.594255548436</v>
      </c>
    </row>
    <row r="11" spans="1:3" x14ac:dyDescent="0.25">
      <c r="A11" s="11">
        <v>10</v>
      </c>
      <c r="B11" s="12">
        <v>9291.1898879548808</v>
      </c>
      <c r="C11" s="12">
        <v>114942.78655458568</v>
      </c>
    </row>
    <row r="12" spans="1:3" x14ac:dyDescent="0.25">
      <c r="A12" s="9">
        <v>15</v>
      </c>
      <c r="B12" s="10">
        <v>6527.5927483597152</v>
      </c>
      <c r="C12" s="10">
        <v>174966.69470474869</v>
      </c>
    </row>
    <row r="13" spans="1:3" x14ac:dyDescent="0.25">
      <c r="A13" s="11">
        <v>20</v>
      </c>
      <c r="B13" s="12">
        <v>5154.0969708336333</v>
      </c>
      <c r="C13" s="12">
        <v>236983.27300007199</v>
      </c>
    </row>
    <row r="14" spans="1:3" x14ac:dyDescent="0.25">
      <c r="A14" s="9">
        <v>25</v>
      </c>
      <c r="B14" s="10">
        <v>4336.5860060941268</v>
      </c>
      <c r="C14" s="10">
        <v>300975.80182823795</v>
      </c>
    </row>
    <row r="15" spans="1:3" x14ac:dyDescent="0.25">
      <c r="A15" s="11">
        <v>30</v>
      </c>
      <c r="B15" s="12">
        <v>3797.0084143027334</v>
      </c>
      <c r="C15" s="12">
        <v>366923.029148984</v>
      </c>
    </row>
    <row r="17" spans="1:6" x14ac:dyDescent="0.25">
      <c r="A17" s="5" t="s">
        <v>3</v>
      </c>
      <c r="C17" s="8"/>
    </row>
    <row r="18" spans="1:6" x14ac:dyDescent="0.25">
      <c r="A18" s="3" t="s">
        <v>5</v>
      </c>
      <c r="B18" s="13">
        <f>(貸款金額/(年數*12))+(貸款金額*(年利率/12))</f>
        <v>10166.666666666668</v>
      </c>
    </row>
    <row r="19" spans="1:6" x14ac:dyDescent="0.25">
      <c r="A19" s="3" t="s">
        <v>4</v>
      </c>
      <c r="B19" s="13">
        <f>(貸款金額*(年利率/12))*((年數*12+1)/2)</f>
        <v>110916.66666666666</v>
      </c>
    </row>
    <row r="20" spans="1:6" x14ac:dyDescent="0.25">
      <c r="A20" s="14"/>
      <c r="B20" s="14"/>
      <c r="C20" s="14"/>
      <c r="D20" s="14"/>
      <c r="E20" s="14"/>
      <c r="F20" s="14"/>
    </row>
    <row r="21" spans="1:6" x14ac:dyDescent="0.25">
      <c r="A21" s="14"/>
      <c r="B21" s="14"/>
      <c r="C21" s="14"/>
      <c r="D21" s="14"/>
      <c r="E21" s="14"/>
      <c r="F21" s="14"/>
    </row>
    <row r="22" spans="1:6" x14ac:dyDescent="0.25">
      <c r="A22" s="2" t="s">
        <v>2</v>
      </c>
      <c r="B22" s="1" t="str">
        <f>A18</f>
        <v>本金均攤月繳款</v>
      </c>
      <c r="C22" s="1" t="str">
        <f>A19</f>
        <v>本金均攤總利息</v>
      </c>
      <c r="D22" s="14"/>
      <c r="E22" s="14"/>
      <c r="F22" s="14"/>
    </row>
    <row r="23" spans="1:6" x14ac:dyDescent="0.25">
      <c r="A23" s="3"/>
      <c r="B23" s="13">
        <f>(貸款金額/(年數*12))+(貸款金額*(年利率/12))</f>
        <v>10166.666666666668</v>
      </c>
      <c r="C23" s="13">
        <f>(貸款金額*(年利率/12))*((年數*12+1)/2)</f>
        <v>110916.66666666666</v>
      </c>
      <c r="D23" s="14"/>
      <c r="E23" s="14"/>
      <c r="F23" s="14"/>
    </row>
    <row r="24" spans="1:6" x14ac:dyDescent="0.25">
      <c r="A24" s="15">
        <v>5</v>
      </c>
      <c r="B24" s="16">
        <f t="dataTable" ref="B24:C29" dt2D="0" dtr="0" r1="B3" ca="1"/>
        <v>18500</v>
      </c>
      <c r="C24" s="16">
        <v>55916.666666666664</v>
      </c>
      <c r="D24" s="14"/>
      <c r="E24" s="14"/>
      <c r="F24" s="14"/>
    </row>
    <row r="25" spans="1:6" x14ac:dyDescent="0.25">
      <c r="A25" s="17">
        <v>10</v>
      </c>
      <c r="B25" s="16">
        <v>10166.666666666668</v>
      </c>
      <c r="C25" s="16">
        <v>110916.66666666666</v>
      </c>
      <c r="D25" s="14"/>
      <c r="E25" s="14"/>
      <c r="F25" s="14"/>
    </row>
    <row r="26" spans="1:6" x14ac:dyDescent="0.25">
      <c r="A26" s="15">
        <v>15</v>
      </c>
      <c r="B26" s="16">
        <v>7388.8888888888887</v>
      </c>
      <c r="C26" s="16">
        <v>165916.66666666666</v>
      </c>
      <c r="D26" s="18"/>
      <c r="E26" s="18"/>
    </row>
    <row r="27" spans="1:6" x14ac:dyDescent="0.25">
      <c r="A27" s="17">
        <v>20</v>
      </c>
      <c r="B27" s="19">
        <v>6000</v>
      </c>
      <c r="C27" s="19">
        <v>220916.66666666666</v>
      </c>
    </row>
    <row r="28" spans="1:6" x14ac:dyDescent="0.25">
      <c r="A28" s="15">
        <v>25</v>
      </c>
      <c r="B28" s="19">
        <v>5166.666666666667</v>
      </c>
      <c r="C28" s="19">
        <v>275916.66666666663</v>
      </c>
    </row>
    <row r="29" spans="1:6" x14ac:dyDescent="0.25">
      <c r="A29" s="17">
        <v>30</v>
      </c>
      <c r="B29" s="19">
        <v>4611.1111111111113</v>
      </c>
      <c r="C29" s="19">
        <v>330916.66666666663</v>
      </c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5</vt:i4>
      </vt:variant>
    </vt:vector>
  </HeadingPairs>
  <TitlesOfParts>
    <vt:vector size="6" baseType="lpstr">
      <vt:lpstr>實作練習 (369頁)</vt:lpstr>
      <vt:lpstr>本息均攤月繳款</vt:lpstr>
      <vt:lpstr>本息均攤總利息</vt:lpstr>
      <vt:lpstr>年利率</vt:lpstr>
      <vt:lpstr>年數</vt:lpstr>
      <vt:lpstr>貸款金額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Stanley Hsiao</cp:lastModifiedBy>
  <dcterms:created xsi:type="dcterms:W3CDTF">2015-07-31T03:49:42Z</dcterms:created>
  <dcterms:modified xsi:type="dcterms:W3CDTF">2016-05-20T13:24:23Z</dcterms:modified>
</cp:coreProperties>
</file>