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7\"/>
    </mc:Choice>
  </mc:AlternateContent>
  <bookViews>
    <workbookView xWindow="0" yWindow="60" windowWidth="19410" windowHeight="10755"/>
  </bookViews>
  <sheets>
    <sheet name="實作練習 (378頁)" sheetId="1" r:id="rId1"/>
  </sheets>
  <definedNames>
    <definedName name="年利率">'實作練習 (378頁)'!$B$2</definedName>
    <definedName name="每月繳款">'實作練習 (378頁)'!$B$4</definedName>
    <definedName name="期數">'實作練習 (378頁)'!$B$3</definedName>
    <definedName name="貸款金額">'實作練習 (378頁)'!$B$1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9" i="1" l="1"/>
  <c r="C10" i="1" l="1"/>
  <c r="E10" i="1" s="1"/>
  <c r="D10" i="1"/>
  <c r="B10" i="1"/>
  <c r="D11" i="1" s="1"/>
  <c r="C11" i="1" s="1"/>
  <c r="E11" i="1" s="1"/>
  <c r="B11" i="1" l="1"/>
  <c r="D12" i="1" s="1"/>
  <c r="C12" i="1" s="1"/>
  <c r="E12" i="1" s="1"/>
  <c r="B12" i="1" l="1"/>
  <c r="D13" i="1" s="1"/>
  <c r="C13" i="1" l="1"/>
  <c r="E13" i="1" s="1"/>
  <c r="B13" i="1" l="1"/>
  <c r="D14" i="1" l="1"/>
  <c r="C14" i="1" s="1"/>
  <c r="B14" i="1" l="1"/>
  <c r="E14" i="1"/>
  <c r="D15" i="1"/>
  <c r="C15" i="1" s="1"/>
  <c r="B15" i="1" l="1"/>
  <c r="E15" i="1"/>
  <c r="D16" i="1"/>
  <c r="C16" i="1" s="1"/>
  <c r="B16" i="1" l="1"/>
  <c r="E16" i="1"/>
  <c r="D17" i="1"/>
  <c r="C17" i="1" s="1"/>
  <c r="B17" i="1" l="1"/>
  <c r="E17" i="1"/>
  <c r="D18" i="1"/>
  <c r="C18" i="1" s="1"/>
  <c r="B18" i="1" l="1"/>
  <c r="E18" i="1"/>
  <c r="D19" i="1"/>
  <c r="C19" i="1" s="1"/>
  <c r="B19" i="1" l="1"/>
  <c r="D20" i="1" s="1"/>
  <c r="C20" i="1" s="1"/>
  <c r="E19" i="1"/>
  <c r="B20" i="1" l="1"/>
  <c r="E20" i="1"/>
  <c r="D21" i="1"/>
  <c r="C21" i="1" s="1"/>
  <c r="B21" i="1" l="1"/>
  <c r="E21" i="1"/>
  <c r="D22" i="1"/>
  <c r="C22" i="1" s="1"/>
  <c r="B22" i="1" l="1"/>
  <c r="E22" i="1"/>
  <c r="D23" i="1"/>
  <c r="C23" i="1" s="1"/>
  <c r="B23" i="1" l="1"/>
  <c r="D24" i="1" s="1"/>
  <c r="C24" i="1" s="1"/>
  <c r="E23" i="1"/>
  <c r="B24" i="1" l="1"/>
  <c r="E24" i="1"/>
  <c r="D25" i="1"/>
  <c r="C25" i="1" s="1"/>
  <c r="B25" i="1" l="1"/>
  <c r="E25" i="1"/>
  <c r="D26" i="1"/>
  <c r="C26" i="1" s="1"/>
  <c r="B26" i="1" l="1"/>
  <c r="D27" i="1" s="1"/>
  <c r="C27" i="1" s="1"/>
  <c r="E26" i="1"/>
  <c r="B27" i="1" l="1"/>
  <c r="D28" i="1" s="1"/>
  <c r="C28" i="1" s="1"/>
  <c r="E27" i="1"/>
  <c r="B28" i="1" l="1"/>
  <c r="D29" i="1" s="1"/>
  <c r="C29" i="1" s="1"/>
  <c r="E28" i="1"/>
  <c r="B29" i="1" l="1"/>
  <c r="E29" i="1"/>
  <c r="D30" i="1"/>
  <c r="C30" i="1" s="1"/>
  <c r="B30" i="1" l="1"/>
  <c r="D31" i="1" s="1"/>
  <c r="C31" i="1" s="1"/>
  <c r="E30" i="1"/>
  <c r="B31" i="1" l="1"/>
  <c r="E31" i="1"/>
  <c r="D32" i="1"/>
  <c r="C32" i="1" s="1"/>
  <c r="B32" i="1" l="1"/>
  <c r="D33" i="1" s="1"/>
  <c r="C33" i="1" s="1"/>
  <c r="E32" i="1"/>
  <c r="B33" i="1" l="1"/>
  <c r="E33" i="1"/>
  <c r="D34" i="1"/>
  <c r="C34" i="1" s="1"/>
  <c r="B34" i="1" l="1"/>
  <c r="D35" i="1" s="1"/>
  <c r="C35" i="1" s="1"/>
  <c r="E34" i="1"/>
  <c r="B35" i="1" l="1"/>
  <c r="D36" i="1" s="1"/>
  <c r="C36" i="1" s="1"/>
  <c r="E35" i="1"/>
  <c r="B36" i="1" l="1"/>
  <c r="E36" i="1"/>
  <c r="D37" i="1"/>
  <c r="C37" i="1" s="1"/>
  <c r="B37" i="1" l="1"/>
  <c r="E37" i="1"/>
  <c r="D38" i="1"/>
  <c r="C38" i="1" s="1"/>
  <c r="B38" i="1" l="1"/>
  <c r="E38" i="1"/>
  <c r="D39" i="1"/>
  <c r="C39" i="1" s="1"/>
  <c r="B39" i="1" l="1"/>
  <c r="E39" i="1"/>
  <c r="D40" i="1"/>
  <c r="C40" i="1" s="1"/>
  <c r="B40" i="1" l="1"/>
  <c r="E40" i="1"/>
  <c r="D41" i="1"/>
  <c r="C41" i="1" s="1"/>
  <c r="B41" i="1" l="1"/>
  <c r="E41" i="1"/>
  <c r="D42" i="1"/>
  <c r="C42" i="1" s="1"/>
  <c r="B42" i="1" l="1"/>
  <c r="E42" i="1"/>
  <c r="D43" i="1"/>
  <c r="C43" i="1" s="1"/>
  <c r="B43" i="1" l="1"/>
  <c r="E43" i="1"/>
  <c r="D44" i="1"/>
  <c r="C44" i="1" s="1"/>
  <c r="B44" i="1" l="1"/>
  <c r="E44" i="1"/>
  <c r="D45" i="1"/>
  <c r="C45" i="1" s="1"/>
  <c r="B45" i="1" l="1"/>
  <c r="E45" i="1"/>
  <c r="D46" i="1"/>
  <c r="C46" i="1" s="1"/>
  <c r="B46" i="1" l="1"/>
  <c r="E46" i="1"/>
  <c r="D47" i="1"/>
  <c r="C47" i="1" s="1"/>
  <c r="B47" i="1" l="1"/>
  <c r="D48" i="1" s="1"/>
  <c r="C48" i="1" s="1"/>
  <c r="E47" i="1"/>
  <c r="B48" i="1" l="1"/>
  <c r="E48" i="1"/>
  <c r="D49" i="1"/>
  <c r="C49" i="1" s="1"/>
  <c r="B49" i="1" l="1"/>
  <c r="E49" i="1"/>
  <c r="D50" i="1"/>
  <c r="C50" i="1" s="1"/>
  <c r="B50" i="1" l="1"/>
  <c r="E50" i="1"/>
  <c r="D51" i="1"/>
  <c r="C51" i="1" s="1"/>
  <c r="B51" i="1" l="1"/>
  <c r="E51" i="1"/>
  <c r="D52" i="1"/>
  <c r="C52" i="1" s="1"/>
  <c r="B52" i="1" l="1"/>
  <c r="E52" i="1"/>
  <c r="D53" i="1"/>
  <c r="C53" i="1" s="1"/>
  <c r="B53" i="1" l="1"/>
  <c r="E53" i="1"/>
  <c r="D54" i="1"/>
  <c r="C54" i="1" s="1"/>
  <c r="B54" i="1" l="1"/>
  <c r="E54" i="1"/>
  <c r="D55" i="1"/>
  <c r="C55" i="1" s="1"/>
  <c r="B55" i="1" l="1"/>
  <c r="E55" i="1"/>
  <c r="D56" i="1"/>
  <c r="C56" i="1" s="1"/>
  <c r="B56" i="1" l="1"/>
  <c r="E56" i="1"/>
  <c r="D57" i="1"/>
  <c r="C57" i="1" s="1"/>
  <c r="B57" i="1" l="1"/>
  <c r="E57" i="1"/>
  <c r="D58" i="1"/>
  <c r="C58" i="1" s="1"/>
  <c r="B58" i="1" l="1"/>
  <c r="E58" i="1"/>
  <c r="D59" i="1"/>
  <c r="C59" i="1" s="1"/>
  <c r="B59" i="1" l="1"/>
  <c r="E59" i="1"/>
  <c r="D60" i="1"/>
  <c r="C60" i="1" s="1"/>
  <c r="B60" i="1" l="1"/>
  <c r="E60" i="1"/>
  <c r="D61" i="1"/>
  <c r="C61" i="1" s="1"/>
  <c r="B61" i="1" l="1"/>
  <c r="D62" i="1" s="1"/>
  <c r="C62" i="1" s="1"/>
  <c r="E61" i="1"/>
  <c r="B62" i="1" l="1"/>
  <c r="E62" i="1"/>
  <c r="D63" i="1"/>
  <c r="C63" i="1" s="1"/>
  <c r="B63" i="1" l="1"/>
  <c r="E63" i="1"/>
  <c r="D64" i="1"/>
  <c r="C64" i="1" s="1"/>
  <c r="B64" i="1" l="1"/>
  <c r="E64" i="1"/>
  <c r="D65" i="1"/>
  <c r="C65" i="1" s="1"/>
  <c r="B65" i="1" l="1"/>
  <c r="E65" i="1"/>
  <c r="D66" i="1"/>
  <c r="C66" i="1" s="1"/>
  <c r="B66" i="1" l="1"/>
  <c r="E66" i="1"/>
  <c r="D67" i="1"/>
  <c r="C67" i="1" s="1"/>
  <c r="B67" i="1" l="1"/>
  <c r="E67" i="1"/>
  <c r="D68" i="1"/>
  <c r="C68" i="1" s="1"/>
  <c r="B68" i="1" l="1"/>
  <c r="E68" i="1"/>
  <c r="D69" i="1"/>
  <c r="C69" i="1" s="1"/>
  <c r="B69" i="1" l="1"/>
  <c r="E69" i="1"/>
  <c r="D70" i="1"/>
  <c r="C70" i="1" s="1"/>
  <c r="B70" i="1" l="1"/>
  <c r="E70" i="1"/>
  <c r="D71" i="1"/>
  <c r="C71" i="1" s="1"/>
  <c r="B71" i="1" l="1"/>
  <c r="E71" i="1"/>
  <c r="D72" i="1"/>
  <c r="C72" i="1" s="1"/>
  <c r="B72" i="1" l="1"/>
  <c r="E72" i="1"/>
  <c r="D73" i="1"/>
  <c r="C73" i="1" s="1"/>
  <c r="B73" i="1" l="1"/>
  <c r="E73" i="1"/>
  <c r="D74" i="1"/>
  <c r="C74" i="1" s="1"/>
  <c r="B74" i="1" l="1"/>
  <c r="E74" i="1"/>
  <c r="D75" i="1"/>
  <c r="C75" i="1" s="1"/>
  <c r="B75" i="1" l="1"/>
  <c r="E75" i="1"/>
  <c r="D76" i="1"/>
  <c r="C76" i="1" s="1"/>
  <c r="B76" i="1" l="1"/>
  <c r="E76" i="1"/>
  <c r="D77" i="1"/>
  <c r="C77" i="1" s="1"/>
  <c r="B77" i="1" l="1"/>
  <c r="E77" i="1"/>
  <c r="D78" i="1"/>
  <c r="C78" i="1" s="1"/>
  <c r="B78" i="1" l="1"/>
  <c r="D79" i="1" s="1"/>
  <c r="C79" i="1" s="1"/>
  <c r="E78" i="1"/>
  <c r="B79" i="1" l="1"/>
  <c r="D80" i="1" s="1"/>
  <c r="C80" i="1" s="1"/>
  <c r="E79" i="1"/>
  <c r="B80" i="1" l="1"/>
  <c r="E80" i="1"/>
  <c r="D81" i="1"/>
  <c r="C81" i="1" s="1"/>
  <c r="B81" i="1" l="1"/>
  <c r="D82" i="1" s="1"/>
  <c r="C82" i="1" s="1"/>
  <c r="E81" i="1"/>
  <c r="B82" i="1" l="1"/>
  <c r="D83" i="1" s="1"/>
  <c r="C83" i="1" s="1"/>
  <c r="E82" i="1"/>
  <c r="B83" i="1" l="1"/>
  <c r="E83" i="1"/>
  <c r="D84" i="1"/>
  <c r="C84" i="1" s="1"/>
  <c r="B84" i="1" l="1"/>
  <c r="E84" i="1"/>
  <c r="D85" i="1"/>
  <c r="C85" i="1" s="1"/>
  <c r="B85" i="1" l="1"/>
  <c r="D86" i="1" s="1"/>
  <c r="C86" i="1" s="1"/>
  <c r="E85" i="1"/>
  <c r="B86" i="1" l="1"/>
  <c r="D87" i="1" s="1"/>
  <c r="C87" i="1" s="1"/>
  <c r="E86" i="1"/>
  <c r="B87" i="1" l="1"/>
  <c r="D88" i="1" s="1"/>
  <c r="C88" i="1" s="1"/>
  <c r="E87" i="1"/>
  <c r="B88" i="1" l="1"/>
  <c r="D89" i="1" s="1"/>
  <c r="C89" i="1" s="1"/>
  <c r="E88" i="1"/>
  <c r="B89" i="1" l="1"/>
  <c r="E89" i="1"/>
  <c r="D90" i="1"/>
  <c r="C90" i="1" s="1"/>
  <c r="B90" i="1" l="1"/>
  <c r="E90" i="1"/>
  <c r="D91" i="1"/>
  <c r="C91" i="1" s="1"/>
  <c r="B91" i="1" l="1"/>
  <c r="D92" i="1" s="1"/>
  <c r="C92" i="1" s="1"/>
  <c r="E91" i="1"/>
  <c r="B92" i="1" l="1"/>
  <c r="D93" i="1" s="1"/>
  <c r="C93" i="1" s="1"/>
  <c r="E92" i="1"/>
  <c r="B93" i="1" l="1"/>
  <c r="D94" i="1" s="1"/>
  <c r="E93" i="1"/>
  <c r="C94" i="1"/>
  <c r="E94" i="1" s="1"/>
  <c r="B94" i="1" l="1"/>
  <c r="D95" i="1" l="1"/>
  <c r="C95" i="1" s="1"/>
  <c r="B95" i="1" l="1"/>
  <c r="E95" i="1"/>
  <c r="D96" i="1"/>
  <c r="C96" i="1" s="1"/>
  <c r="B96" i="1" l="1"/>
  <c r="D97" i="1" s="1"/>
  <c r="C97" i="1" s="1"/>
  <c r="E96" i="1"/>
  <c r="B97" i="1" l="1"/>
  <c r="D98" i="1" s="1"/>
  <c r="C98" i="1" s="1"/>
  <c r="E97" i="1"/>
  <c r="B98" i="1" l="1"/>
  <c r="D99" i="1" s="1"/>
  <c r="C99" i="1" s="1"/>
  <c r="E98" i="1"/>
  <c r="B99" i="1" l="1"/>
  <c r="E99" i="1"/>
  <c r="D100" i="1"/>
  <c r="C100" i="1" s="1"/>
  <c r="B100" i="1" l="1"/>
  <c r="D101" i="1" s="1"/>
  <c r="C101" i="1" s="1"/>
  <c r="E100" i="1"/>
  <c r="B101" i="1" l="1"/>
  <c r="D102" i="1" s="1"/>
  <c r="C102" i="1" s="1"/>
  <c r="E101" i="1"/>
  <c r="B102" i="1" l="1"/>
  <c r="D103" i="1" s="1"/>
  <c r="C103" i="1" s="1"/>
  <c r="E102" i="1"/>
  <c r="B103" i="1" l="1"/>
  <c r="D104" i="1" s="1"/>
  <c r="C104" i="1" s="1"/>
  <c r="E103" i="1"/>
  <c r="B104" i="1" l="1"/>
  <c r="E104" i="1"/>
  <c r="D105" i="1"/>
  <c r="C105" i="1" s="1"/>
  <c r="B105" i="1" l="1"/>
  <c r="D106" i="1" s="1"/>
  <c r="C106" i="1" s="1"/>
  <c r="E105" i="1"/>
  <c r="B106" i="1" l="1"/>
  <c r="D107" i="1" s="1"/>
  <c r="C107" i="1" s="1"/>
  <c r="E106" i="1"/>
  <c r="B107" i="1" l="1"/>
  <c r="D108" i="1" s="1"/>
  <c r="C108" i="1" s="1"/>
  <c r="E107" i="1"/>
  <c r="B108" i="1" l="1"/>
  <c r="D109" i="1" s="1"/>
  <c r="C109" i="1" s="1"/>
  <c r="E108" i="1"/>
  <c r="B109" i="1" l="1"/>
  <c r="E109" i="1"/>
  <c r="D110" i="1"/>
  <c r="C110" i="1" s="1"/>
  <c r="B110" i="1" l="1"/>
  <c r="D111" i="1" s="1"/>
  <c r="C111" i="1" s="1"/>
  <c r="E110" i="1"/>
  <c r="B111" i="1" l="1"/>
  <c r="D112" i="1" s="1"/>
  <c r="C112" i="1" s="1"/>
  <c r="E111" i="1"/>
  <c r="B112" i="1" l="1"/>
  <c r="D113" i="1" s="1"/>
  <c r="C113" i="1" s="1"/>
  <c r="E112" i="1"/>
  <c r="B113" i="1" l="1"/>
  <c r="E113" i="1"/>
  <c r="D114" i="1"/>
  <c r="C114" i="1" s="1"/>
  <c r="B114" i="1" l="1"/>
  <c r="D115" i="1" s="1"/>
  <c r="C115" i="1" s="1"/>
  <c r="E114" i="1"/>
  <c r="B115" i="1" l="1"/>
  <c r="D116" i="1" s="1"/>
  <c r="C116" i="1" s="1"/>
  <c r="E115" i="1"/>
  <c r="B116" i="1" l="1"/>
  <c r="D117" i="1" s="1"/>
  <c r="C117" i="1" s="1"/>
  <c r="E116" i="1"/>
  <c r="B117" i="1" l="1"/>
  <c r="D118" i="1" s="1"/>
  <c r="C118" i="1" s="1"/>
  <c r="E117" i="1"/>
  <c r="B118" i="1" l="1"/>
  <c r="D119" i="1" s="1"/>
  <c r="C119" i="1" s="1"/>
  <c r="E118" i="1"/>
  <c r="B119" i="1" l="1"/>
  <c r="D120" i="1" s="1"/>
  <c r="C120" i="1" s="1"/>
  <c r="E119" i="1"/>
  <c r="B120" i="1" l="1"/>
  <c r="D121" i="1" s="1"/>
  <c r="C121" i="1" s="1"/>
  <c r="E120" i="1"/>
  <c r="B121" i="1" l="1"/>
  <c r="D122" i="1" s="1"/>
  <c r="C122" i="1" s="1"/>
  <c r="E121" i="1"/>
  <c r="B122" i="1" l="1"/>
  <c r="E122" i="1"/>
  <c r="D123" i="1"/>
  <c r="C123" i="1" s="1"/>
  <c r="B123" i="1" l="1"/>
  <c r="E123" i="1"/>
  <c r="D124" i="1"/>
  <c r="C124" i="1" s="1"/>
  <c r="B124" i="1" l="1"/>
  <c r="D125" i="1" s="1"/>
  <c r="C125" i="1" s="1"/>
  <c r="E124" i="1"/>
  <c r="B125" i="1" l="1"/>
  <c r="E125" i="1"/>
  <c r="D126" i="1"/>
  <c r="C126" i="1" s="1"/>
  <c r="B126" i="1" l="1"/>
  <c r="D127" i="1" s="1"/>
  <c r="C127" i="1" s="1"/>
  <c r="E126" i="1"/>
  <c r="B127" i="1" l="1"/>
  <c r="D128" i="1" s="1"/>
  <c r="C128" i="1" s="1"/>
  <c r="E127" i="1"/>
  <c r="B128" i="1" l="1"/>
  <c r="D129" i="1" s="1"/>
  <c r="C129" i="1" s="1"/>
  <c r="E128" i="1"/>
  <c r="B129" i="1" l="1"/>
  <c r="E129" i="1"/>
</calcChain>
</file>

<file path=xl/sharedStrings.xml><?xml version="1.0" encoding="utf-8"?>
<sst xmlns="http://schemas.openxmlformats.org/spreadsheetml/2006/main" count="10" uniqueCount="10">
  <si>
    <t>貸款金額</t>
    <phoneticPr fontId="2" type="noConversion"/>
  </si>
  <si>
    <t>年利率</t>
    <phoneticPr fontId="2" type="noConversion"/>
  </si>
  <si>
    <t>期數</t>
  </si>
  <si>
    <t>貸款餘額</t>
  </si>
  <si>
    <t>本金</t>
  </si>
  <si>
    <t>利息</t>
  </si>
  <si>
    <t>每月繳款</t>
    <phoneticPr fontId="2" type="noConversion"/>
  </si>
  <si>
    <t>總利息</t>
    <phoneticPr fontId="2" type="noConversion"/>
  </si>
  <si>
    <t>期數(月數)</t>
    <phoneticPr fontId="2" type="noConversion"/>
  </si>
  <si>
    <t>每月繳款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</si>
</sst>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3" formatCode="_-* #,##0.00_-;\-* #,##0.00_-;_-* &quot;-&quot;??_-;_-@_-"/>
    <numFmt numFmtId="176" formatCode="#,##0_ ;[Red]\-#,##0\ "/>
    <numFmt numFmtId="177" formatCode="#,##0_ "/>
    <numFmt numFmtId="178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wrapText="1"/>
    </xf>
    <xf numFmtId="9" fontId="3" fillId="2" borderId="0" xfId="1" applyFont="1" applyFill="1">
      <alignment vertical="center"/>
    </xf>
    <xf numFmtId="176" fontId="3" fillId="2" borderId="0" xfId="0" applyNumberFormat="1" applyFont="1" applyFill="1">
      <alignment vertical="center"/>
    </xf>
    <xf numFmtId="8" fontId="3" fillId="0" borderId="0" xfId="0" applyNumberFormat="1" applyFont="1">
      <alignment vertical="center"/>
    </xf>
    <xf numFmtId="0" fontId="1" fillId="0" borderId="0" xfId="0" applyFont="1">
      <alignment vertical="center"/>
    </xf>
    <xf numFmtId="1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2" applyNumberFormat="1" applyFont="1">
      <alignment vertical="center"/>
    </xf>
    <xf numFmtId="178" fontId="1" fillId="0" borderId="0" xfId="2" applyNumberFormat="1" applyFont="1" applyAlignment="1">
      <alignment horizontal="center" vertical="center"/>
    </xf>
    <xf numFmtId="178" fontId="1" fillId="0" borderId="0" xfId="2" applyNumberFormat="1" applyFont="1">
      <alignment vertical="center"/>
    </xf>
  </cellXfs>
  <cellStyles count="3">
    <cellStyle name="一般" xfId="0" builtinId="0"/>
    <cellStyle name="千分位" xfId="2" builtinId="3"/>
    <cellStyle name="百分比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8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399FF"/>
      <color rgb="FF0099FF"/>
      <color rgb="FF0066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400" b="0">
                <a:solidFill>
                  <a:schemeClr val="tx1"/>
                </a:solidFill>
                <a:latin typeface="+mn-ea"/>
                <a:ea typeface="+mn-ea"/>
              </a:rPr>
              <a:t>本息平均攤還  </a:t>
            </a:r>
            <a:r>
              <a:rPr lang="zh-TW" altLang="zh-TW" sz="1400" b="0" i="0" baseline="0">
                <a:solidFill>
                  <a:schemeClr val="tx1"/>
                </a:solidFill>
                <a:effectLst/>
                <a:latin typeface="+mn-ea"/>
                <a:ea typeface="+mn-ea"/>
              </a:rPr>
              <a:t>每月繳款分布圖</a:t>
            </a:r>
            <a:endParaRPr lang="zh-TW" altLang="zh-TW" sz="1400" b="0">
              <a:solidFill>
                <a:schemeClr val="tx1"/>
              </a:solidFill>
              <a:effectLst/>
              <a:latin typeface="+mn-ea"/>
              <a:ea typeface="+mn-ea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zh-TW" altLang="en-US" b="1"/>
          </a:p>
        </c:rich>
      </c:tx>
      <c:layout>
        <c:manualLayout>
          <c:xMode val="edge"/>
          <c:yMode val="edge"/>
          <c:x val="0.10078213374232385"/>
          <c:y val="3.685726516190351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'實作練習 (378頁)'!$C$8</c:f>
              <c:strCache>
                <c:ptCount val="1"/>
                <c:pt idx="0">
                  <c:v>本金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'實作練習 (378頁)'!$A$9:$A$129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'實作練習 (378頁)'!$C$9:$C$129</c:f>
              <c:numCache>
                <c:formatCode>#,##0_ ;[Red]\-#,##0\ </c:formatCode>
                <c:ptCount val="121"/>
                <c:pt idx="1">
                  <c:v>22604.036152768211</c:v>
                </c:pt>
                <c:pt idx="2">
                  <c:v>22641.709546356156</c:v>
                </c:pt>
                <c:pt idx="3">
                  <c:v>22679.445728933417</c:v>
                </c:pt>
                <c:pt idx="4">
                  <c:v>22717.244805148308</c:v>
                </c:pt>
                <c:pt idx="5">
                  <c:v>22755.106879823554</c:v>
                </c:pt>
                <c:pt idx="6">
                  <c:v>22793.032057956592</c:v>
                </c:pt>
                <c:pt idx="7">
                  <c:v>22831.020444719856</c:v>
                </c:pt>
                <c:pt idx="8">
                  <c:v>22869.072145461054</c:v>
                </c:pt>
                <c:pt idx="9">
                  <c:v>22907.187265703491</c:v>
                </c:pt>
                <c:pt idx="10">
                  <c:v>22945.365911146328</c:v>
                </c:pt>
                <c:pt idx="11">
                  <c:v>22983.608187664904</c:v>
                </c:pt>
                <c:pt idx="12">
                  <c:v>23021.914201311014</c:v>
                </c:pt>
                <c:pt idx="13">
                  <c:v>23060.284058313198</c:v>
                </c:pt>
                <c:pt idx="14">
                  <c:v>23098.717865077055</c:v>
                </c:pt>
                <c:pt idx="15">
                  <c:v>23137.215728185514</c:v>
                </c:pt>
                <c:pt idx="16">
                  <c:v>23175.777754399158</c:v>
                </c:pt>
                <c:pt idx="17">
                  <c:v>23214.404050656489</c:v>
                </c:pt>
                <c:pt idx="18">
                  <c:v>23253.09472407425</c:v>
                </c:pt>
                <c:pt idx="19">
                  <c:v>23291.84988194771</c:v>
                </c:pt>
                <c:pt idx="20">
                  <c:v>23330.669631750956</c:v>
                </c:pt>
                <c:pt idx="21">
                  <c:v>23369.554081137205</c:v>
                </c:pt>
                <c:pt idx="22">
                  <c:v>23408.503337939102</c:v>
                </c:pt>
                <c:pt idx="23">
                  <c:v>23447.517510169</c:v>
                </c:pt>
                <c:pt idx="24">
                  <c:v>23486.596706019282</c:v>
                </c:pt>
                <c:pt idx="25">
                  <c:v>23525.741033862647</c:v>
                </c:pt>
                <c:pt idx="26">
                  <c:v>23564.950602252418</c:v>
                </c:pt>
                <c:pt idx="27">
                  <c:v>23604.225519922838</c:v>
                </c:pt>
                <c:pt idx="28">
                  <c:v>23643.565895789376</c:v>
                </c:pt>
                <c:pt idx="29">
                  <c:v>23682.971838949026</c:v>
                </c:pt>
                <c:pt idx="30">
                  <c:v>23722.443458680609</c:v>
                </c:pt>
                <c:pt idx="31">
                  <c:v>23761.980864445075</c:v>
                </c:pt>
                <c:pt idx="32">
                  <c:v>23801.584165885819</c:v>
                </c:pt>
                <c:pt idx="33">
                  <c:v>23841.253472828961</c:v>
                </c:pt>
                <c:pt idx="34">
                  <c:v>23880.988895283677</c:v>
                </c:pt>
                <c:pt idx="35">
                  <c:v>23920.790543442483</c:v>
                </c:pt>
                <c:pt idx="36">
                  <c:v>23960.658527681553</c:v>
                </c:pt>
                <c:pt idx="37">
                  <c:v>24000.592958561021</c:v>
                </c:pt>
                <c:pt idx="38">
                  <c:v>24040.593946825291</c:v>
                </c:pt>
                <c:pt idx="39">
                  <c:v>24080.661603403332</c:v>
                </c:pt>
                <c:pt idx="40">
                  <c:v>24120.796039409004</c:v>
                </c:pt>
                <c:pt idx="41">
                  <c:v>24160.997366141353</c:v>
                </c:pt>
                <c:pt idx="42">
                  <c:v>24201.265695084923</c:v>
                </c:pt>
                <c:pt idx="43">
                  <c:v>24241.601137910064</c:v>
                </c:pt>
                <c:pt idx="44">
                  <c:v>24282.003806473247</c:v>
                </c:pt>
                <c:pt idx="45">
                  <c:v>24322.47381281737</c:v>
                </c:pt>
                <c:pt idx="46">
                  <c:v>24363.011269172064</c:v>
                </c:pt>
                <c:pt idx="47">
                  <c:v>24403.616287954017</c:v>
                </c:pt>
                <c:pt idx="48">
                  <c:v>24444.288981767277</c:v>
                </c:pt>
                <c:pt idx="49">
                  <c:v>24485.029463403553</c:v>
                </c:pt>
                <c:pt idx="50">
                  <c:v>24525.837845842558</c:v>
                </c:pt>
                <c:pt idx="51">
                  <c:v>24566.714242252296</c:v>
                </c:pt>
                <c:pt idx="52">
                  <c:v>24607.658765989385</c:v>
                </c:pt>
                <c:pt idx="53">
                  <c:v>24648.671530599368</c:v>
                </c:pt>
                <c:pt idx="54">
                  <c:v>24689.752649817034</c:v>
                </c:pt>
                <c:pt idx="55">
                  <c:v>24730.902237566726</c:v>
                </c:pt>
                <c:pt idx="56">
                  <c:v>24772.120407962673</c:v>
                </c:pt>
                <c:pt idx="57">
                  <c:v>24813.407275309277</c:v>
                </c:pt>
                <c:pt idx="58">
                  <c:v>24854.762954101458</c:v>
                </c:pt>
                <c:pt idx="59">
                  <c:v>24896.187559024962</c:v>
                </c:pt>
                <c:pt idx="60">
                  <c:v>24937.681204956669</c:v>
                </c:pt>
                <c:pt idx="61">
                  <c:v>24979.244006964931</c:v>
                </c:pt>
                <c:pt idx="62">
                  <c:v>25020.87608030987</c:v>
                </c:pt>
                <c:pt idx="63">
                  <c:v>25062.577540443723</c:v>
                </c:pt>
                <c:pt idx="64">
                  <c:v>25104.34850301113</c:v>
                </c:pt>
                <c:pt idx="65">
                  <c:v>25146.18908384948</c:v>
                </c:pt>
                <c:pt idx="66">
                  <c:v>25188.09939898923</c:v>
                </c:pt>
                <c:pt idx="67">
                  <c:v>25230.07956465421</c:v>
                </c:pt>
                <c:pt idx="68">
                  <c:v>25272.129697261968</c:v>
                </c:pt>
                <c:pt idx="69">
                  <c:v>25314.249913424072</c:v>
                </c:pt>
                <c:pt idx="70">
                  <c:v>25356.440329946447</c:v>
                </c:pt>
                <c:pt idx="71">
                  <c:v>25398.701063829689</c:v>
                </c:pt>
                <c:pt idx="72">
                  <c:v>25441.032232269405</c:v>
                </c:pt>
                <c:pt idx="73">
                  <c:v>25483.43395265652</c:v>
                </c:pt>
                <c:pt idx="74">
                  <c:v>25525.906342577615</c:v>
                </c:pt>
                <c:pt idx="75">
                  <c:v>25568.449519815244</c:v>
                </c:pt>
                <c:pt idx="76">
                  <c:v>25611.063602348269</c:v>
                </c:pt>
                <c:pt idx="77">
                  <c:v>25653.748708352185</c:v>
                </c:pt>
                <c:pt idx="78">
                  <c:v>25696.504956199438</c:v>
                </c:pt>
                <c:pt idx="79">
                  <c:v>25739.332464459771</c:v>
                </c:pt>
                <c:pt idx="80">
                  <c:v>25782.231351900537</c:v>
                </c:pt>
                <c:pt idx="81">
                  <c:v>25825.201737487037</c:v>
                </c:pt>
                <c:pt idx="82">
                  <c:v>25868.243740382848</c:v>
                </c:pt>
                <c:pt idx="83">
                  <c:v>25911.357479950155</c:v>
                </c:pt>
                <c:pt idx="84">
                  <c:v>25954.543075750073</c:v>
                </c:pt>
                <c:pt idx="85">
                  <c:v>25997.800647542987</c:v>
                </c:pt>
                <c:pt idx="86">
                  <c:v>26041.130315288894</c:v>
                </c:pt>
                <c:pt idx="87">
                  <c:v>26084.532199147707</c:v>
                </c:pt>
                <c:pt idx="88">
                  <c:v>26128.006419479621</c:v>
                </c:pt>
                <c:pt idx="89">
                  <c:v>26171.553096845419</c:v>
                </c:pt>
                <c:pt idx="90">
                  <c:v>26215.17235200683</c:v>
                </c:pt>
                <c:pt idx="91">
                  <c:v>26258.86430592684</c:v>
                </c:pt>
                <c:pt idx="92">
                  <c:v>26302.629079770053</c:v>
                </c:pt>
                <c:pt idx="93">
                  <c:v>26346.466794903001</c:v>
                </c:pt>
                <c:pt idx="94">
                  <c:v>26390.377572894507</c:v>
                </c:pt>
                <c:pt idx="95">
                  <c:v>26434.361535515996</c:v>
                </c:pt>
                <c:pt idx="96">
                  <c:v>26478.418804741857</c:v>
                </c:pt>
                <c:pt idx="97">
                  <c:v>26522.54950274976</c:v>
                </c:pt>
                <c:pt idx="98">
                  <c:v>26566.753751921009</c:v>
                </c:pt>
                <c:pt idx="99">
                  <c:v>26611.03167484088</c:v>
                </c:pt>
                <c:pt idx="100">
                  <c:v>26655.383394298948</c:v>
                </c:pt>
                <c:pt idx="101">
                  <c:v>26699.809033289446</c:v>
                </c:pt>
                <c:pt idx="102">
                  <c:v>26744.308715011593</c:v>
                </c:pt>
                <c:pt idx="103">
                  <c:v>26788.882562869945</c:v>
                </c:pt>
                <c:pt idx="104">
                  <c:v>26833.53070047473</c:v>
                </c:pt>
                <c:pt idx="105">
                  <c:v>26878.253251642189</c:v>
                </c:pt>
                <c:pt idx="106">
                  <c:v>26923.050340394926</c:v>
                </c:pt>
                <c:pt idx="107">
                  <c:v>26967.922090962249</c:v>
                </c:pt>
                <c:pt idx="108">
                  <c:v>27012.868627780521</c:v>
                </c:pt>
                <c:pt idx="109">
                  <c:v>27057.890075493488</c:v>
                </c:pt>
                <c:pt idx="110">
                  <c:v>27102.986558952642</c:v>
                </c:pt>
                <c:pt idx="111">
                  <c:v>27148.158203217565</c:v>
                </c:pt>
                <c:pt idx="112">
                  <c:v>27193.405133556262</c:v>
                </c:pt>
                <c:pt idx="113">
                  <c:v>27238.727475445521</c:v>
                </c:pt>
                <c:pt idx="114">
                  <c:v>27284.125354571264</c:v>
                </c:pt>
                <c:pt idx="115">
                  <c:v>27329.59889682888</c:v>
                </c:pt>
                <c:pt idx="116">
                  <c:v>27375.148228323596</c:v>
                </c:pt>
                <c:pt idx="117">
                  <c:v>27420.773475370803</c:v>
                </c:pt>
                <c:pt idx="118">
                  <c:v>27466.474764496423</c:v>
                </c:pt>
                <c:pt idx="119">
                  <c:v>27512.252222437248</c:v>
                </c:pt>
                <c:pt idx="120">
                  <c:v>27558.105976141309</c:v>
                </c:pt>
              </c:numCache>
            </c:numRef>
          </c:val>
        </c:ser>
        <c:ser>
          <c:idx val="2"/>
          <c:order val="1"/>
          <c:tx>
            <c:strRef>
              <c:f>'實作練習 (378頁)'!$D$8</c:f>
              <c:strCache>
                <c:ptCount val="1"/>
                <c:pt idx="0">
                  <c:v>利息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numRef>
              <c:f>'實作練習 (378頁)'!$A$9:$A$129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'實作練習 (378頁)'!$D$9:$D$129</c:f>
              <c:numCache>
                <c:formatCode>#,##0_ ;[Red]\-#,##0\ </c:formatCode>
                <c:ptCount val="121"/>
                <c:pt idx="1">
                  <c:v>5000</c:v>
                </c:pt>
                <c:pt idx="2">
                  <c:v>4962.3266064120526</c:v>
                </c:pt>
                <c:pt idx="3">
                  <c:v>4924.590423834793</c:v>
                </c:pt>
                <c:pt idx="4">
                  <c:v>4886.7913476199037</c:v>
                </c:pt>
                <c:pt idx="5">
                  <c:v>4848.9292729446561</c:v>
                </c:pt>
                <c:pt idx="6">
                  <c:v>4811.0040948116175</c:v>
                </c:pt>
                <c:pt idx="7">
                  <c:v>4773.0157080483559</c:v>
                </c:pt>
                <c:pt idx="8">
                  <c:v>4734.964007307156</c:v>
                </c:pt>
                <c:pt idx="9">
                  <c:v>4696.8488870647207</c:v>
                </c:pt>
                <c:pt idx="10">
                  <c:v>4658.6702416218823</c:v>
                </c:pt>
                <c:pt idx="11">
                  <c:v>4620.4279651033048</c:v>
                </c:pt>
                <c:pt idx="12">
                  <c:v>4582.1219514571967</c:v>
                </c:pt>
                <c:pt idx="13">
                  <c:v>4543.7520944550124</c:v>
                </c:pt>
                <c:pt idx="14">
                  <c:v>4505.3182876911569</c:v>
                </c:pt>
                <c:pt idx="15">
                  <c:v>4466.8204245826955</c:v>
                </c:pt>
                <c:pt idx="16">
                  <c:v>4428.258398369052</c:v>
                </c:pt>
                <c:pt idx="17">
                  <c:v>4389.632102111721</c:v>
                </c:pt>
                <c:pt idx="18">
                  <c:v>4350.94142869396</c:v>
                </c:pt>
                <c:pt idx="19">
                  <c:v>4312.1862708205026</c:v>
                </c:pt>
                <c:pt idx="20">
                  <c:v>4273.3665210172567</c:v>
                </c:pt>
                <c:pt idx="21">
                  <c:v>4234.4820716310051</c:v>
                </c:pt>
                <c:pt idx="22">
                  <c:v>4195.5328148291101</c:v>
                </c:pt>
                <c:pt idx="23">
                  <c:v>4156.5186425992115</c:v>
                </c:pt>
                <c:pt idx="24">
                  <c:v>4117.4394467489292</c:v>
                </c:pt>
                <c:pt idx="25">
                  <c:v>4078.2951189055639</c:v>
                </c:pt>
                <c:pt idx="26">
                  <c:v>4039.0855505157924</c:v>
                </c:pt>
                <c:pt idx="27">
                  <c:v>3999.8106328453719</c:v>
                </c:pt>
                <c:pt idx="28">
                  <c:v>3960.4702569788333</c:v>
                </c:pt>
                <c:pt idx="29">
                  <c:v>3921.0643138191845</c:v>
                </c:pt>
                <c:pt idx="30">
                  <c:v>3881.592694087602</c:v>
                </c:pt>
                <c:pt idx="31">
                  <c:v>3842.0552883231344</c:v>
                </c:pt>
                <c:pt idx="32">
                  <c:v>3802.4519868823922</c:v>
                </c:pt>
                <c:pt idx="33">
                  <c:v>3762.7826799392492</c:v>
                </c:pt>
                <c:pt idx="34">
                  <c:v>3723.0472574845348</c:v>
                </c:pt>
                <c:pt idx="35">
                  <c:v>3683.2456093257283</c:v>
                </c:pt>
                <c:pt idx="36">
                  <c:v>3643.3776250866576</c:v>
                </c:pt>
                <c:pt idx="37">
                  <c:v>3603.4431942071883</c:v>
                </c:pt>
                <c:pt idx="38">
                  <c:v>3563.4422059429198</c:v>
                </c:pt>
                <c:pt idx="39">
                  <c:v>3523.374549364878</c:v>
                </c:pt>
                <c:pt idx="40">
                  <c:v>3483.2401133592052</c:v>
                </c:pt>
                <c:pt idx="41">
                  <c:v>3443.038786626857</c:v>
                </c:pt>
                <c:pt idx="42">
                  <c:v>3402.770457683288</c:v>
                </c:pt>
                <c:pt idx="43">
                  <c:v>3362.435014858147</c:v>
                </c:pt>
                <c:pt idx="44">
                  <c:v>3322.0323462949636</c:v>
                </c:pt>
                <c:pt idx="45">
                  <c:v>3281.5623399508418</c:v>
                </c:pt>
                <c:pt idx="46">
                  <c:v>3241.0248835961461</c:v>
                </c:pt>
                <c:pt idx="47">
                  <c:v>3200.4198648141924</c:v>
                </c:pt>
                <c:pt idx="48">
                  <c:v>3159.7471710009359</c:v>
                </c:pt>
                <c:pt idx="49">
                  <c:v>3119.0066893646576</c:v>
                </c:pt>
                <c:pt idx="50">
                  <c:v>3078.1983069256512</c:v>
                </c:pt>
                <c:pt idx="51">
                  <c:v>3037.3219105159133</c:v>
                </c:pt>
                <c:pt idx="52">
                  <c:v>2996.3773867788263</c:v>
                </c:pt>
                <c:pt idx="53">
                  <c:v>2955.3646221688437</c:v>
                </c:pt>
                <c:pt idx="54">
                  <c:v>2914.2835029511784</c:v>
                </c:pt>
                <c:pt idx="55">
                  <c:v>2873.133915201483</c:v>
                </c:pt>
                <c:pt idx="56">
                  <c:v>2831.9157448055389</c:v>
                </c:pt>
                <c:pt idx="57">
                  <c:v>2790.6288774589339</c:v>
                </c:pt>
                <c:pt idx="58">
                  <c:v>2749.2731986667518</c:v>
                </c:pt>
                <c:pt idx="59">
                  <c:v>2707.8485937432492</c:v>
                </c:pt>
                <c:pt idx="60">
                  <c:v>2666.3549478115415</c:v>
                </c:pt>
                <c:pt idx="61">
                  <c:v>2624.7921458032802</c:v>
                </c:pt>
                <c:pt idx="62">
                  <c:v>2583.1600724583386</c:v>
                </c:pt>
                <c:pt idx="63">
                  <c:v>2541.4586123244885</c:v>
                </c:pt>
                <c:pt idx="64">
                  <c:v>2499.6876497570825</c:v>
                </c:pt>
                <c:pt idx="65">
                  <c:v>2457.8470689187307</c:v>
                </c:pt>
                <c:pt idx="66">
                  <c:v>2415.9367537789817</c:v>
                </c:pt>
                <c:pt idx="67">
                  <c:v>2373.9565881139993</c:v>
                </c:pt>
                <c:pt idx="68">
                  <c:v>2331.9064555062423</c:v>
                </c:pt>
                <c:pt idx="69">
                  <c:v>2289.7862393441387</c:v>
                </c:pt>
                <c:pt idx="70">
                  <c:v>2247.5958228217655</c:v>
                </c:pt>
                <c:pt idx="71">
                  <c:v>2205.3350889385215</c:v>
                </c:pt>
                <c:pt idx="72">
                  <c:v>2163.0039204988057</c:v>
                </c:pt>
                <c:pt idx="73">
                  <c:v>2120.6022001116899</c:v>
                </c:pt>
                <c:pt idx="74">
                  <c:v>2078.1298101905954</c:v>
                </c:pt>
                <c:pt idx="75">
                  <c:v>2035.5866329529661</c:v>
                </c:pt>
                <c:pt idx="76">
                  <c:v>1992.9725504199407</c:v>
                </c:pt>
                <c:pt idx="77">
                  <c:v>1950.287444416027</c:v>
                </c:pt>
                <c:pt idx="78">
                  <c:v>1907.5311965687733</c:v>
                </c:pt>
                <c:pt idx="79">
                  <c:v>1864.7036883084409</c:v>
                </c:pt>
                <c:pt idx="80">
                  <c:v>1821.8048008676742</c:v>
                </c:pt>
                <c:pt idx="81">
                  <c:v>1778.8344152811733</c:v>
                </c:pt>
                <c:pt idx="82">
                  <c:v>1735.7924123853616</c:v>
                </c:pt>
                <c:pt idx="83">
                  <c:v>1692.6786728180568</c:v>
                </c:pt>
                <c:pt idx="84">
                  <c:v>1649.49307701814</c:v>
                </c:pt>
                <c:pt idx="85">
                  <c:v>1606.2355052252231</c:v>
                </c:pt>
                <c:pt idx="86">
                  <c:v>1562.9058374793178</c:v>
                </c:pt>
                <c:pt idx="87">
                  <c:v>1519.5039536205031</c:v>
                </c:pt>
                <c:pt idx="88">
                  <c:v>1476.0297332885903</c:v>
                </c:pt>
                <c:pt idx="89">
                  <c:v>1432.483055922791</c:v>
                </c:pt>
                <c:pt idx="90">
                  <c:v>1388.8638007613818</c:v>
                </c:pt>
                <c:pt idx="91">
                  <c:v>1345.1718468413706</c:v>
                </c:pt>
                <c:pt idx="92">
                  <c:v>1301.4070729981593</c:v>
                </c:pt>
                <c:pt idx="93">
                  <c:v>1257.5693578652092</c:v>
                </c:pt>
                <c:pt idx="94">
                  <c:v>1213.658579873704</c:v>
                </c:pt>
                <c:pt idx="95">
                  <c:v>1169.6746172522132</c:v>
                </c:pt>
                <c:pt idx="96">
                  <c:v>1125.6173480263531</c:v>
                </c:pt>
                <c:pt idx="97">
                  <c:v>1081.4866500184501</c:v>
                </c:pt>
                <c:pt idx="98">
                  <c:v>1037.2824008472005</c:v>
                </c:pt>
                <c:pt idx="99">
                  <c:v>993.00447792733212</c:v>
                </c:pt>
                <c:pt idx="100">
                  <c:v>948.65275846926397</c:v>
                </c:pt>
                <c:pt idx="101">
                  <c:v>904.22711947876576</c:v>
                </c:pt>
                <c:pt idx="102">
                  <c:v>859.72743775661672</c:v>
                </c:pt>
                <c:pt idx="103">
                  <c:v>815.15358989826416</c:v>
                </c:pt>
                <c:pt idx="104">
                  <c:v>770.50545229348074</c:v>
                </c:pt>
                <c:pt idx="105">
                  <c:v>725.78290112602292</c:v>
                </c:pt>
                <c:pt idx="106">
                  <c:v>680.98581237328597</c:v>
                </c:pt>
                <c:pt idx="107">
                  <c:v>636.11406180596111</c:v>
                </c:pt>
                <c:pt idx="108">
                  <c:v>591.16752498769074</c:v>
                </c:pt>
                <c:pt idx="109">
                  <c:v>546.14607727472321</c:v>
                </c:pt>
                <c:pt idx="110">
                  <c:v>501.04959381556745</c:v>
                </c:pt>
                <c:pt idx="111">
                  <c:v>455.87794955064629</c:v>
                </c:pt>
                <c:pt idx="112">
                  <c:v>410.63101921195039</c:v>
                </c:pt>
                <c:pt idx="113">
                  <c:v>365.30867732269002</c:v>
                </c:pt>
                <c:pt idx="114">
                  <c:v>319.91079819694744</c:v>
                </c:pt>
                <c:pt idx="115">
                  <c:v>274.43725593932868</c:v>
                </c:pt>
                <c:pt idx="116">
                  <c:v>228.88792444461384</c:v>
                </c:pt>
                <c:pt idx="117">
                  <c:v>183.26267739740786</c:v>
                </c:pt>
                <c:pt idx="118">
                  <c:v>137.56138827178984</c:v>
                </c:pt>
                <c:pt idx="119">
                  <c:v>91.783930330962463</c:v>
                </c:pt>
                <c:pt idx="120">
                  <c:v>45.930176626900391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488976"/>
        <c:axId val="36490152"/>
      </c:barChart>
      <c:catAx>
        <c:axId val="3648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6490152"/>
        <c:crosses val="autoZero"/>
        <c:auto val="0"/>
        <c:lblAlgn val="ctr"/>
        <c:lblOffset val="100"/>
        <c:tickLblSkip val="20"/>
        <c:tickMarkSkip val="20"/>
        <c:noMultiLvlLbl val="0"/>
      </c:catAx>
      <c:valAx>
        <c:axId val="3649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6488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25410556562545"/>
          <c:y val="7.9143721568029957E-2"/>
          <c:w val="0.20610721451997163"/>
          <c:h val="8.5675907973375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147468</xdr:colOff>
      <xdr:row>7</xdr:row>
      <xdr:rowOff>27931</xdr:rowOff>
    </xdr:from>
    <xdr:to>
      <xdr:col>11</xdr:col>
      <xdr:colOff>381930</xdr:colOff>
      <xdr:row>19</xdr:row>
      <xdr:rowOff>143990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275898</xdr:colOff>
      <xdr:row>0</xdr:row>
      <xdr:rowOff>45983</xdr:rowOff>
    </xdr:from>
    <xdr:ext cx="2053827" cy="684609"/>
    <xdr:pic>
      <xdr:nvPicPr>
        <xdr:cNvPr id="4" name="圖片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22" y="45983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攤還表" displayName="攤還表" ref="A8:E129" totalsRowShown="0" headerRowDxfId="6" dataDxfId="5">
  <tableColumns count="5">
    <tableColumn id="1" name="期數" dataDxfId="4"/>
    <tableColumn id="2" name="貸款餘額" dataDxfId="3"/>
    <tableColumn id="3" name="本金" dataDxfId="2"/>
    <tableColumn id="4" name="利息" dataDxfId="1"/>
    <tableColumn id="5" name="每月繳款" dataDxfId="0" dataCellStyle="千分位">
      <calculatedColumnFormula>攤還表[[#This Row],[本金]]+攤還表[[#This Row],[利息]]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zoomScale="145" zoomScaleNormal="145" workbookViewId="0">
      <pane ySplit="8550" topLeftCell="A127"/>
      <selection activeCell="H2" sqref="H2"/>
      <selection pane="bottomLeft" activeCell="A128" sqref="A128"/>
    </sheetView>
  </sheetViews>
  <sheetFormatPr defaultColWidth="9" defaultRowHeight="15.75" x14ac:dyDescent="0.25"/>
  <cols>
    <col min="1" max="1" width="11.875" style="1" bestFit="1" customWidth="1"/>
    <col min="2" max="2" width="12.75" style="1" bestFit="1" customWidth="1"/>
    <col min="3" max="3" width="9.375" style="1" bestFit="1" customWidth="1"/>
    <col min="4" max="4" width="9.75" style="1" customWidth="1"/>
    <col min="5" max="5" width="11.625" style="12" customWidth="1"/>
    <col min="6" max="6" width="11.75" style="1" customWidth="1"/>
    <col min="7" max="16384" width="9" style="1"/>
  </cols>
  <sheetData>
    <row r="1" spans="1:5" x14ac:dyDescent="0.25">
      <c r="A1" s="1" t="s">
        <v>0</v>
      </c>
      <c r="B1" s="7">
        <v>3000000</v>
      </c>
    </row>
    <row r="2" spans="1:5" x14ac:dyDescent="0.25">
      <c r="A2" s="1" t="s">
        <v>1</v>
      </c>
      <c r="B2" s="6">
        <v>0.02</v>
      </c>
      <c r="D2" s="8"/>
    </row>
    <row r="3" spans="1:5" x14ac:dyDescent="0.25">
      <c r="A3" s="9" t="s">
        <v>8</v>
      </c>
      <c r="B3" s="2">
        <v>120</v>
      </c>
    </row>
    <row r="4" spans="1:5" x14ac:dyDescent="0.25">
      <c r="A4" s="1" t="s">
        <v>6</v>
      </c>
      <c r="B4" s="5">
        <f>-PMT(年利率/12,期數,貸款金額)</f>
        <v>27604.036152768211</v>
      </c>
      <c r="C4" s="5"/>
    </row>
    <row r="5" spans="1:5" x14ac:dyDescent="0.25">
      <c r="A5" s="9" t="s">
        <v>7</v>
      </c>
      <c r="B5" s="10">
        <f>期數*每月繳款-貸款金額</f>
        <v>312484.33833218552</v>
      </c>
    </row>
    <row r="6" spans="1:5" ht="4.9000000000000004" customHeight="1" x14ac:dyDescent="0.25"/>
    <row r="7" spans="1:5" ht="6.6" customHeight="1" x14ac:dyDescent="0.25"/>
    <row r="8" spans="1:5" x14ac:dyDescent="0.25">
      <c r="A8" s="4" t="s">
        <v>2</v>
      </c>
      <c r="B8" s="4" t="s">
        <v>3</v>
      </c>
      <c r="C8" s="4" t="s">
        <v>4</v>
      </c>
      <c r="D8" s="4" t="s">
        <v>5</v>
      </c>
      <c r="E8" s="13" t="s">
        <v>9</v>
      </c>
    </row>
    <row r="9" spans="1:5" x14ac:dyDescent="0.25">
      <c r="A9" s="1">
        <v>0</v>
      </c>
      <c r="B9" s="3">
        <f>貸款金額</f>
        <v>3000000</v>
      </c>
      <c r="C9" s="3"/>
      <c r="D9" s="3"/>
      <c r="E9" s="14"/>
    </row>
    <row r="10" spans="1:5" x14ac:dyDescent="0.25">
      <c r="A10" s="1">
        <v>1</v>
      </c>
      <c r="B10" s="3">
        <f>B9-攤還表[[#This Row],[本金]]</f>
        <v>2977395.9638472316</v>
      </c>
      <c r="C10" s="3">
        <f>每月繳款-攤還表[[#This Row],[利息]]</f>
        <v>22604.036152768211</v>
      </c>
      <c r="D10" s="3">
        <f>B9*年利率/12</f>
        <v>5000</v>
      </c>
      <c r="E10" s="14">
        <f>攤還表[[#This Row],[本金]]+攤還表[[#This Row],[利息]]</f>
        <v>27604.036152768211</v>
      </c>
    </row>
    <row r="11" spans="1:5" x14ac:dyDescent="0.25">
      <c r="A11" s="1">
        <v>2</v>
      </c>
      <c r="B11" s="3">
        <f>B10-攤還表[[#This Row],[本金]]</f>
        <v>2954754.2543008756</v>
      </c>
      <c r="C11" s="3">
        <f>每月繳款-攤還表[[#This Row],[利息]]</f>
        <v>22641.709546356156</v>
      </c>
      <c r="D11" s="3">
        <f t="shared" ref="D11:D73" si="0">B10*年利率/12</f>
        <v>4962.3266064120526</v>
      </c>
      <c r="E11" s="14">
        <f>攤還表[[#This Row],[本金]]+攤還表[[#This Row],[利息]]</f>
        <v>27604.036152768211</v>
      </c>
    </row>
    <row r="12" spans="1:5" x14ac:dyDescent="0.25">
      <c r="A12" s="1">
        <v>3</v>
      </c>
      <c r="B12" s="3">
        <f>B11-攤還表[[#This Row],[本金]]</f>
        <v>2932074.8085719422</v>
      </c>
      <c r="C12" s="3">
        <f>每月繳款-攤還表[[#This Row],[利息]]</f>
        <v>22679.445728933417</v>
      </c>
      <c r="D12" s="3">
        <f t="shared" si="0"/>
        <v>4924.590423834793</v>
      </c>
      <c r="E12" s="14">
        <f>攤還表[[#This Row],[本金]]+攤還表[[#This Row],[利息]]</f>
        <v>27604.036152768211</v>
      </c>
    </row>
    <row r="13" spans="1:5" x14ac:dyDescent="0.25">
      <c r="A13" s="1">
        <v>4</v>
      </c>
      <c r="B13" s="3">
        <f>B12-攤還表[[#This Row],[本金]]</f>
        <v>2909357.5637667938</v>
      </c>
      <c r="C13" s="3">
        <f>每月繳款-攤還表[[#This Row],[利息]]</f>
        <v>22717.244805148308</v>
      </c>
      <c r="D13" s="3">
        <f t="shared" si="0"/>
        <v>4886.7913476199037</v>
      </c>
      <c r="E13" s="14">
        <f>攤還表[[#This Row],[本金]]+攤還表[[#This Row],[利息]]</f>
        <v>27604.036152768211</v>
      </c>
    </row>
    <row r="14" spans="1:5" x14ac:dyDescent="0.25">
      <c r="A14" s="1">
        <v>5</v>
      </c>
      <c r="B14" s="3">
        <f>B13-攤還表[[#This Row],[本金]]</f>
        <v>2886602.4568869704</v>
      </c>
      <c r="C14" s="3">
        <f>每月繳款-攤還表[[#This Row],[利息]]</f>
        <v>22755.106879823554</v>
      </c>
      <c r="D14" s="3">
        <f t="shared" si="0"/>
        <v>4848.9292729446561</v>
      </c>
      <c r="E14" s="14">
        <f>攤還表[[#This Row],[本金]]+攤還表[[#This Row],[利息]]</f>
        <v>27604.036152768211</v>
      </c>
    </row>
    <row r="15" spans="1:5" x14ac:dyDescent="0.25">
      <c r="A15" s="1">
        <v>6</v>
      </c>
      <c r="B15" s="3">
        <f>B14-攤還表[[#This Row],[本金]]</f>
        <v>2863809.4248290136</v>
      </c>
      <c r="C15" s="3">
        <f>每月繳款-攤還表[[#This Row],[利息]]</f>
        <v>22793.032057956592</v>
      </c>
      <c r="D15" s="3">
        <f t="shared" si="0"/>
        <v>4811.0040948116175</v>
      </c>
      <c r="E15" s="14">
        <f>攤還表[[#This Row],[本金]]+攤還表[[#This Row],[利息]]</f>
        <v>27604.036152768211</v>
      </c>
    </row>
    <row r="16" spans="1:5" x14ac:dyDescent="0.25">
      <c r="A16" s="1">
        <v>7</v>
      </c>
      <c r="B16" s="3">
        <f>B15-攤還表[[#This Row],[本金]]</f>
        <v>2840978.4043842936</v>
      </c>
      <c r="C16" s="3">
        <f>每月繳款-攤還表[[#This Row],[利息]]</f>
        <v>22831.020444719856</v>
      </c>
      <c r="D16" s="3">
        <f t="shared" si="0"/>
        <v>4773.0157080483559</v>
      </c>
      <c r="E16" s="14">
        <f>攤還表[[#This Row],[本金]]+攤還表[[#This Row],[利息]]</f>
        <v>27604.036152768211</v>
      </c>
    </row>
    <row r="17" spans="1:5" x14ac:dyDescent="0.25">
      <c r="A17" s="1">
        <v>8</v>
      </c>
      <c r="B17" s="3">
        <f>B16-攤還表[[#This Row],[本金]]</f>
        <v>2818109.3322388325</v>
      </c>
      <c r="C17" s="3">
        <f>每月繳款-攤還表[[#This Row],[利息]]</f>
        <v>22869.072145461054</v>
      </c>
      <c r="D17" s="3">
        <f t="shared" si="0"/>
        <v>4734.964007307156</v>
      </c>
      <c r="E17" s="14">
        <f>攤還表[[#This Row],[本金]]+攤還表[[#This Row],[利息]]</f>
        <v>27604.036152768211</v>
      </c>
    </row>
    <row r="18" spans="1:5" x14ac:dyDescent="0.25">
      <c r="A18" s="1">
        <v>9</v>
      </c>
      <c r="B18" s="3">
        <f>B17-攤還表[[#This Row],[本金]]</f>
        <v>2795202.144973129</v>
      </c>
      <c r="C18" s="3">
        <f>每月繳款-攤還表[[#This Row],[利息]]</f>
        <v>22907.187265703491</v>
      </c>
      <c r="D18" s="3">
        <f t="shared" si="0"/>
        <v>4696.8488870647207</v>
      </c>
      <c r="E18" s="14">
        <f>攤還表[[#This Row],[本金]]+攤還表[[#This Row],[利息]]</f>
        <v>27604.036152768211</v>
      </c>
    </row>
    <row r="19" spans="1:5" x14ac:dyDescent="0.25">
      <c r="A19" s="1">
        <v>10</v>
      </c>
      <c r="B19" s="3">
        <f>B18-攤還表[[#This Row],[本金]]</f>
        <v>2772256.7790619829</v>
      </c>
      <c r="C19" s="3">
        <f>每月繳款-攤還表[[#This Row],[利息]]</f>
        <v>22945.365911146328</v>
      </c>
      <c r="D19" s="3">
        <f t="shared" si="0"/>
        <v>4658.6702416218823</v>
      </c>
      <c r="E19" s="14">
        <f>攤還表[[#This Row],[本金]]+攤還表[[#This Row],[利息]]</f>
        <v>27604.036152768211</v>
      </c>
    </row>
    <row r="20" spans="1:5" x14ac:dyDescent="0.25">
      <c r="A20" s="1">
        <v>11</v>
      </c>
      <c r="B20" s="3">
        <f>B19-攤還表[[#This Row],[本金]]</f>
        <v>2749273.1708743181</v>
      </c>
      <c r="C20" s="3">
        <f>每月繳款-攤還表[[#This Row],[利息]]</f>
        <v>22983.608187664904</v>
      </c>
      <c r="D20" s="3">
        <f t="shared" si="0"/>
        <v>4620.4279651033048</v>
      </c>
      <c r="E20" s="14">
        <f>攤還表[[#This Row],[本金]]+攤還表[[#This Row],[利息]]</f>
        <v>27604.036152768211</v>
      </c>
    </row>
    <row r="21" spans="1:5" x14ac:dyDescent="0.25">
      <c r="A21" s="1">
        <v>12</v>
      </c>
      <c r="B21" s="3">
        <f>B20-攤還表[[#This Row],[本金]]</f>
        <v>2726251.2566730073</v>
      </c>
      <c r="C21" s="3">
        <f>每月繳款-攤還表[[#This Row],[利息]]</f>
        <v>23021.914201311014</v>
      </c>
      <c r="D21" s="3">
        <f t="shared" si="0"/>
        <v>4582.1219514571967</v>
      </c>
      <c r="E21" s="14">
        <f>攤還表[[#This Row],[本金]]+攤還表[[#This Row],[利息]]</f>
        <v>27604.036152768211</v>
      </c>
    </row>
    <row r="22" spans="1:5" x14ac:dyDescent="0.25">
      <c r="A22" s="1">
        <v>13</v>
      </c>
      <c r="B22" s="3">
        <f>B21-攤還表[[#This Row],[本金]]</f>
        <v>2703190.9726146939</v>
      </c>
      <c r="C22" s="3">
        <f>每月繳款-攤還表[[#This Row],[利息]]</f>
        <v>23060.284058313198</v>
      </c>
      <c r="D22" s="3">
        <f t="shared" si="0"/>
        <v>4543.7520944550124</v>
      </c>
      <c r="E22" s="14">
        <f>攤還表[[#This Row],[本金]]+攤還表[[#This Row],[利息]]</f>
        <v>27604.036152768211</v>
      </c>
    </row>
    <row r="23" spans="1:5" x14ac:dyDescent="0.25">
      <c r="A23" s="1">
        <v>14</v>
      </c>
      <c r="B23" s="3">
        <f>B22-攤還表[[#This Row],[本金]]</f>
        <v>2680092.2547496171</v>
      </c>
      <c r="C23" s="3">
        <f>每月繳款-攤還表[[#This Row],[利息]]</f>
        <v>23098.717865077055</v>
      </c>
      <c r="D23" s="3">
        <f t="shared" si="0"/>
        <v>4505.3182876911569</v>
      </c>
      <c r="E23" s="14">
        <f>攤還表[[#This Row],[本金]]+攤還表[[#This Row],[利息]]</f>
        <v>27604.036152768211</v>
      </c>
    </row>
    <row r="24" spans="1:5" x14ac:dyDescent="0.25">
      <c r="A24" s="1">
        <v>15</v>
      </c>
      <c r="B24" s="3">
        <f>B23-攤還表[[#This Row],[本金]]</f>
        <v>2656955.0390214315</v>
      </c>
      <c r="C24" s="3">
        <f>每月繳款-攤還表[[#This Row],[利息]]</f>
        <v>23137.215728185514</v>
      </c>
      <c r="D24" s="3">
        <f t="shared" si="0"/>
        <v>4466.8204245826955</v>
      </c>
      <c r="E24" s="14">
        <f>攤還表[[#This Row],[本金]]+攤還表[[#This Row],[利息]]</f>
        <v>27604.036152768211</v>
      </c>
    </row>
    <row r="25" spans="1:5" x14ac:dyDescent="0.25">
      <c r="A25" s="1">
        <v>16</v>
      </c>
      <c r="B25" s="3">
        <f>B24-攤還表[[#This Row],[本金]]</f>
        <v>2633779.2612670325</v>
      </c>
      <c r="C25" s="3">
        <f>每月繳款-攤還表[[#This Row],[利息]]</f>
        <v>23175.777754399158</v>
      </c>
      <c r="D25" s="3">
        <f t="shared" si="0"/>
        <v>4428.258398369052</v>
      </c>
      <c r="E25" s="14">
        <f>攤還表[[#This Row],[本金]]+攤還表[[#This Row],[利息]]</f>
        <v>27604.036152768211</v>
      </c>
    </row>
    <row r="26" spans="1:5" x14ac:dyDescent="0.25">
      <c r="A26" s="1">
        <v>17</v>
      </c>
      <c r="B26" s="3">
        <f>B25-攤還表[[#This Row],[本金]]</f>
        <v>2610564.8572163759</v>
      </c>
      <c r="C26" s="3">
        <f>每月繳款-攤還表[[#This Row],[利息]]</f>
        <v>23214.404050656489</v>
      </c>
      <c r="D26" s="3">
        <f t="shared" si="0"/>
        <v>4389.632102111721</v>
      </c>
      <c r="E26" s="14">
        <f>攤還表[[#This Row],[本金]]+攤還表[[#This Row],[利息]]</f>
        <v>27604.036152768211</v>
      </c>
    </row>
    <row r="27" spans="1:5" x14ac:dyDescent="0.25">
      <c r="A27" s="1">
        <v>18</v>
      </c>
      <c r="B27" s="3">
        <f>B26-攤還表[[#This Row],[本金]]</f>
        <v>2587311.7624923014</v>
      </c>
      <c r="C27" s="3">
        <f>每月繳款-攤還表[[#This Row],[利息]]</f>
        <v>23253.09472407425</v>
      </c>
      <c r="D27" s="3">
        <f t="shared" si="0"/>
        <v>4350.94142869396</v>
      </c>
      <c r="E27" s="14">
        <f>攤還表[[#This Row],[本金]]+攤還表[[#This Row],[利息]]</f>
        <v>27604.036152768211</v>
      </c>
    </row>
    <row r="28" spans="1:5" x14ac:dyDescent="0.25">
      <c r="A28" s="1">
        <v>19</v>
      </c>
      <c r="B28" s="3">
        <f>B27-攤還表[[#This Row],[本金]]</f>
        <v>2564019.9126103539</v>
      </c>
      <c r="C28" s="3">
        <f>每月繳款-攤還表[[#This Row],[利息]]</f>
        <v>23291.84988194771</v>
      </c>
      <c r="D28" s="3">
        <f t="shared" si="0"/>
        <v>4312.1862708205026</v>
      </c>
      <c r="E28" s="14">
        <f>攤還表[[#This Row],[本金]]+攤還表[[#This Row],[利息]]</f>
        <v>27604.036152768211</v>
      </c>
    </row>
    <row r="29" spans="1:5" x14ac:dyDescent="0.25">
      <c r="A29" s="1">
        <v>20</v>
      </c>
      <c r="B29" s="3">
        <f>B28-攤還表[[#This Row],[本金]]</f>
        <v>2540689.2429786031</v>
      </c>
      <c r="C29" s="3">
        <f>每月繳款-攤還表[[#This Row],[利息]]</f>
        <v>23330.669631750956</v>
      </c>
      <c r="D29" s="3">
        <f t="shared" si="0"/>
        <v>4273.3665210172567</v>
      </c>
      <c r="E29" s="14">
        <f>攤還表[[#This Row],[本金]]+攤還表[[#This Row],[利息]]</f>
        <v>27604.036152768211</v>
      </c>
    </row>
    <row r="30" spans="1:5" x14ac:dyDescent="0.25">
      <c r="A30" s="1">
        <v>21</v>
      </c>
      <c r="B30" s="3">
        <f>B29-攤還表[[#This Row],[本金]]</f>
        <v>2517319.6888974658</v>
      </c>
      <c r="C30" s="3">
        <f>每月繳款-攤還表[[#This Row],[利息]]</f>
        <v>23369.554081137205</v>
      </c>
      <c r="D30" s="3">
        <f t="shared" si="0"/>
        <v>4234.4820716310051</v>
      </c>
      <c r="E30" s="14">
        <f>攤還表[[#This Row],[本金]]+攤還表[[#This Row],[利息]]</f>
        <v>27604.036152768211</v>
      </c>
    </row>
    <row r="31" spans="1:5" x14ac:dyDescent="0.25">
      <c r="A31" s="1">
        <v>22</v>
      </c>
      <c r="B31" s="3">
        <f>B30-攤還表[[#This Row],[本金]]</f>
        <v>2493911.1855595266</v>
      </c>
      <c r="C31" s="3">
        <f>每月繳款-攤還表[[#This Row],[利息]]</f>
        <v>23408.503337939102</v>
      </c>
      <c r="D31" s="3">
        <f t="shared" si="0"/>
        <v>4195.5328148291101</v>
      </c>
      <c r="E31" s="14">
        <f>攤還表[[#This Row],[本金]]+攤還表[[#This Row],[利息]]</f>
        <v>27604.036152768211</v>
      </c>
    </row>
    <row r="32" spans="1:5" x14ac:dyDescent="0.25">
      <c r="A32" s="1">
        <v>23</v>
      </c>
      <c r="B32" s="3">
        <f>B31-攤還表[[#This Row],[本金]]</f>
        <v>2470463.6680493574</v>
      </c>
      <c r="C32" s="3">
        <f>每月繳款-攤還表[[#This Row],[利息]]</f>
        <v>23447.517510169</v>
      </c>
      <c r="D32" s="3">
        <f t="shared" si="0"/>
        <v>4156.5186425992115</v>
      </c>
      <c r="E32" s="14">
        <f>攤還表[[#This Row],[本金]]+攤還表[[#This Row],[利息]]</f>
        <v>27604.036152768211</v>
      </c>
    </row>
    <row r="33" spans="1:5" x14ac:dyDescent="0.25">
      <c r="A33" s="1">
        <v>24</v>
      </c>
      <c r="B33" s="3">
        <f>B32-攤還表[[#This Row],[本金]]</f>
        <v>2446977.0713433381</v>
      </c>
      <c r="C33" s="3">
        <f>每月繳款-攤還表[[#This Row],[利息]]</f>
        <v>23486.596706019282</v>
      </c>
      <c r="D33" s="3">
        <f t="shared" si="0"/>
        <v>4117.4394467489292</v>
      </c>
      <c r="E33" s="14">
        <f>攤還表[[#This Row],[本金]]+攤還表[[#This Row],[利息]]</f>
        <v>27604.036152768211</v>
      </c>
    </row>
    <row r="34" spans="1:5" x14ac:dyDescent="0.25">
      <c r="A34" s="1">
        <v>25</v>
      </c>
      <c r="B34" s="3">
        <f>B33-攤還表[[#This Row],[本金]]</f>
        <v>2423451.3303094753</v>
      </c>
      <c r="C34" s="3">
        <f>每月繳款-攤還表[[#This Row],[利息]]</f>
        <v>23525.741033862647</v>
      </c>
      <c r="D34" s="3">
        <f t="shared" si="0"/>
        <v>4078.2951189055639</v>
      </c>
      <c r="E34" s="14">
        <f>攤還表[[#This Row],[本金]]+攤還表[[#This Row],[利息]]</f>
        <v>27604.036152768211</v>
      </c>
    </row>
    <row r="35" spans="1:5" x14ac:dyDescent="0.25">
      <c r="A35" s="1">
        <v>26</v>
      </c>
      <c r="B35" s="3">
        <f>B34-攤還表[[#This Row],[本金]]</f>
        <v>2399886.3797072228</v>
      </c>
      <c r="C35" s="3">
        <f>每月繳款-攤還表[[#This Row],[利息]]</f>
        <v>23564.950602252418</v>
      </c>
      <c r="D35" s="3">
        <f t="shared" si="0"/>
        <v>4039.0855505157924</v>
      </c>
      <c r="E35" s="14">
        <f>攤還表[[#This Row],[本金]]+攤還表[[#This Row],[利息]]</f>
        <v>27604.036152768211</v>
      </c>
    </row>
    <row r="36" spans="1:5" x14ac:dyDescent="0.25">
      <c r="A36" s="1">
        <v>27</v>
      </c>
      <c r="B36" s="3">
        <f>B35-攤還表[[#This Row],[本金]]</f>
        <v>2376282.1541872998</v>
      </c>
      <c r="C36" s="3">
        <f>每月繳款-攤還表[[#This Row],[利息]]</f>
        <v>23604.225519922838</v>
      </c>
      <c r="D36" s="3">
        <f t="shared" si="0"/>
        <v>3999.8106328453719</v>
      </c>
      <c r="E36" s="14">
        <f>攤還表[[#This Row],[本金]]+攤還表[[#This Row],[利息]]</f>
        <v>27604.036152768211</v>
      </c>
    </row>
    <row r="37" spans="1:5" x14ac:dyDescent="0.25">
      <c r="A37" s="1">
        <v>28</v>
      </c>
      <c r="B37" s="3">
        <f>B36-攤還表[[#This Row],[本金]]</f>
        <v>2352638.5882915105</v>
      </c>
      <c r="C37" s="3">
        <f>每月繳款-攤還表[[#This Row],[利息]]</f>
        <v>23643.565895789376</v>
      </c>
      <c r="D37" s="3">
        <f t="shared" si="0"/>
        <v>3960.4702569788333</v>
      </c>
      <c r="E37" s="14">
        <f>攤還表[[#This Row],[本金]]+攤還表[[#This Row],[利息]]</f>
        <v>27604.036152768211</v>
      </c>
    </row>
    <row r="38" spans="1:5" x14ac:dyDescent="0.25">
      <c r="A38" s="1">
        <v>29</v>
      </c>
      <c r="B38" s="3">
        <f>B37-攤還表[[#This Row],[本金]]</f>
        <v>2328955.6164525612</v>
      </c>
      <c r="C38" s="3">
        <f>每月繳款-攤還表[[#This Row],[利息]]</f>
        <v>23682.971838949026</v>
      </c>
      <c r="D38" s="3">
        <f t="shared" si="0"/>
        <v>3921.0643138191845</v>
      </c>
      <c r="E38" s="14">
        <f>攤還表[[#This Row],[本金]]+攤還表[[#This Row],[利息]]</f>
        <v>27604.036152768211</v>
      </c>
    </row>
    <row r="39" spans="1:5" x14ac:dyDescent="0.25">
      <c r="A39" s="1">
        <v>30</v>
      </c>
      <c r="B39" s="3">
        <f>B38-攤還表[[#This Row],[本金]]</f>
        <v>2305233.1729938807</v>
      </c>
      <c r="C39" s="3">
        <f>每月繳款-攤還表[[#This Row],[利息]]</f>
        <v>23722.443458680609</v>
      </c>
      <c r="D39" s="3">
        <f t="shared" si="0"/>
        <v>3881.592694087602</v>
      </c>
      <c r="E39" s="14">
        <f>攤還表[[#This Row],[本金]]+攤還表[[#This Row],[利息]]</f>
        <v>27604.036152768211</v>
      </c>
    </row>
    <row r="40" spans="1:5" x14ac:dyDescent="0.25">
      <c r="A40" s="1">
        <v>31</v>
      </c>
      <c r="B40" s="3">
        <f>B39-攤還表[[#This Row],[本金]]</f>
        <v>2281471.1921294355</v>
      </c>
      <c r="C40" s="3">
        <f>每月繳款-攤還表[[#This Row],[利息]]</f>
        <v>23761.980864445075</v>
      </c>
      <c r="D40" s="3">
        <f t="shared" si="0"/>
        <v>3842.0552883231344</v>
      </c>
      <c r="E40" s="14">
        <f>攤還表[[#This Row],[本金]]+攤還表[[#This Row],[利息]]</f>
        <v>27604.036152768211</v>
      </c>
    </row>
    <row r="41" spans="1:5" x14ac:dyDescent="0.25">
      <c r="A41" s="1">
        <v>32</v>
      </c>
      <c r="B41" s="3">
        <f>B40-攤還表[[#This Row],[本金]]</f>
        <v>2257669.6079635494</v>
      </c>
      <c r="C41" s="3">
        <f>每月繳款-攤還表[[#This Row],[利息]]</f>
        <v>23801.584165885819</v>
      </c>
      <c r="D41" s="3">
        <f t="shared" si="0"/>
        <v>3802.4519868823922</v>
      </c>
      <c r="E41" s="14">
        <f>攤還表[[#This Row],[本金]]+攤還表[[#This Row],[利息]]</f>
        <v>27604.036152768211</v>
      </c>
    </row>
    <row r="42" spans="1:5" x14ac:dyDescent="0.25">
      <c r="A42" s="1">
        <v>33</v>
      </c>
      <c r="B42" s="3">
        <f>B41-攤還表[[#This Row],[本金]]</f>
        <v>2233828.3544907207</v>
      </c>
      <c r="C42" s="3">
        <f>每月繳款-攤還表[[#This Row],[利息]]</f>
        <v>23841.253472828961</v>
      </c>
      <c r="D42" s="3">
        <f t="shared" si="0"/>
        <v>3762.7826799392492</v>
      </c>
      <c r="E42" s="14">
        <f>攤還表[[#This Row],[本金]]+攤還表[[#This Row],[利息]]</f>
        <v>27604.036152768211</v>
      </c>
    </row>
    <row r="43" spans="1:5" x14ac:dyDescent="0.25">
      <c r="A43" s="1">
        <v>34</v>
      </c>
      <c r="B43" s="3">
        <f>B42-攤還表[[#This Row],[本金]]</f>
        <v>2209947.3655954371</v>
      </c>
      <c r="C43" s="3">
        <f>每月繳款-攤還表[[#This Row],[利息]]</f>
        <v>23880.988895283677</v>
      </c>
      <c r="D43" s="3">
        <f t="shared" si="0"/>
        <v>3723.0472574845348</v>
      </c>
      <c r="E43" s="14">
        <f>攤還表[[#This Row],[本金]]+攤還表[[#This Row],[利息]]</f>
        <v>27604.036152768211</v>
      </c>
    </row>
    <row r="44" spans="1:5" x14ac:dyDescent="0.25">
      <c r="A44" s="1">
        <v>35</v>
      </c>
      <c r="B44" s="3">
        <f>B43-攤還表[[#This Row],[本金]]</f>
        <v>2186026.5750519945</v>
      </c>
      <c r="C44" s="3">
        <f>每月繳款-攤還表[[#This Row],[利息]]</f>
        <v>23920.790543442483</v>
      </c>
      <c r="D44" s="3">
        <f t="shared" si="0"/>
        <v>3683.2456093257283</v>
      </c>
      <c r="E44" s="14">
        <f>攤還表[[#This Row],[本金]]+攤還表[[#This Row],[利息]]</f>
        <v>27604.036152768211</v>
      </c>
    </row>
    <row r="45" spans="1:5" x14ac:dyDescent="0.25">
      <c r="A45" s="1">
        <v>36</v>
      </c>
      <c r="B45" s="3">
        <f>B44-攤還表[[#This Row],[本金]]</f>
        <v>2162065.9165243129</v>
      </c>
      <c r="C45" s="3">
        <f>每月繳款-攤還表[[#This Row],[利息]]</f>
        <v>23960.658527681553</v>
      </c>
      <c r="D45" s="3">
        <f t="shared" si="0"/>
        <v>3643.3776250866576</v>
      </c>
      <c r="E45" s="14">
        <f>攤還表[[#This Row],[本金]]+攤還表[[#This Row],[利息]]</f>
        <v>27604.036152768211</v>
      </c>
    </row>
    <row r="46" spans="1:5" x14ac:dyDescent="0.25">
      <c r="A46" s="1">
        <v>37</v>
      </c>
      <c r="B46" s="3">
        <f>B45-攤還表[[#This Row],[本金]]</f>
        <v>2138065.3235657518</v>
      </c>
      <c r="C46" s="3">
        <f>每月繳款-攤還表[[#This Row],[利息]]</f>
        <v>24000.592958561021</v>
      </c>
      <c r="D46" s="3">
        <f t="shared" si="0"/>
        <v>3603.4431942071883</v>
      </c>
      <c r="E46" s="14">
        <f>攤還表[[#This Row],[本金]]+攤還表[[#This Row],[利息]]</f>
        <v>27604.036152768211</v>
      </c>
    </row>
    <row r="47" spans="1:5" x14ac:dyDescent="0.25">
      <c r="A47" s="1">
        <v>38</v>
      </c>
      <c r="B47" s="3">
        <f>B46-攤還表[[#This Row],[本金]]</f>
        <v>2114024.7296189265</v>
      </c>
      <c r="C47" s="3">
        <f>每月繳款-攤還表[[#This Row],[利息]]</f>
        <v>24040.593946825291</v>
      </c>
      <c r="D47" s="3">
        <f t="shared" si="0"/>
        <v>3563.4422059429198</v>
      </c>
      <c r="E47" s="14">
        <f>攤還表[[#This Row],[本金]]+攤還表[[#This Row],[利息]]</f>
        <v>27604.036152768211</v>
      </c>
    </row>
    <row r="48" spans="1:5" x14ac:dyDescent="0.25">
      <c r="A48" s="1">
        <v>39</v>
      </c>
      <c r="B48" s="3">
        <f>B47-攤還表[[#This Row],[本金]]</f>
        <v>2089944.0680155233</v>
      </c>
      <c r="C48" s="3">
        <f>每月繳款-攤還表[[#This Row],[利息]]</f>
        <v>24080.661603403332</v>
      </c>
      <c r="D48" s="3">
        <f t="shared" si="0"/>
        <v>3523.374549364878</v>
      </c>
      <c r="E48" s="14">
        <f>攤還表[[#This Row],[本金]]+攤還表[[#This Row],[利息]]</f>
        <v>27604.036152768211</v>
      </c>
    </row>
    <row r="49" spans="1:5" x14ac:dyDescent="0.25">
      <c r="A49" s="1">
        <v>40</v>
      </c>
      <c r="B49" s="3">
        <f>B48-攤還表[[#This Row],[本金]]</f>
        <v>2065823.2719761143</v>
      </c>
      <c r="C49" s="3">
        <f>每月繳款-攤還表[[#This Row],[利息]]</f>
        <v>24120.796039409004</v>
      </c>
      <c r="D49" s="3">
        <f t="shared" si="0"/>
        <v>3483.2401133592052</v>
      </c>
      <c r="E49" s="14">
        <f>攤還表[[#This Row],[本金]]+攤還表[[#This Row],[利息]]</f>
        <v>27604.036152768211</v>
      </c>
    </row>
    <row r="50" spans="1:5" x14ac:dyDescent="0.25">
      <c r="A50" s="1">
        <v>41</v>
      </c>
      <c r="B50" s="3">
        <f>B49-攤還表[[#This Row],[本金]]</f>
        <v>2041662.274609973</v>
      </c>
      <c r="C50" s="3">
        <f>每月繳款-攤還表[[#This Row],[利息]]</f>
        <v>24160.997366141353</v>
      </c>
      <c r="D50" s="3">
        <f t="shared" si="0"/>
        <v>3443.038786626857</v>
      </c>
      <c r="E50" s="14">
        <f>攤還表[[#This Row],[本金]]+攤還表[[#This Row],[利息]]</f>
        <v>27604.036152768211</v>
      </c>
    </row>
    <row r="51" spans="1:5" x14ac:dyDescent="0.25">
      <c r="A51" s="1">
        <v>42</v>
      </c>
      <c r="B51" s="3">
        <f>B50-攤還表[[#This Row],[本金]]</f>
        <v>2017461.0089148881</v>
      </c>
      <c r="C51" s="3">
        <f>每月繳款-攤還表[[#This Row],[利息]]</f>
        <v>24201.265695084923</v>
      </c>
      <c r="D51" s="3">
        <f t="shared" si="0"/>
        <v>3402.770457683288</v>
      </c>
      <c r="E51" s="14">
        <f>攤還表[[#This Row],[本金]]+攤還表[[#This Row],[利息]]</f>
        <v>27604.036152768211</v>
      </c>
    </row>
    <row r="52" spans="1:5" x14ac:dyDescent="0.25">
      <c r="A52" s="1">
        <v>43</v>
      </c>
      <c r="B52" s="3">
        <f>B51-攤還表[[#This Row],[本金]]</f>
        <v>1993219.4077769781</v>
      </c>
      <c r="C52" s="3">
        <f>每月繳款-攤還表[[#This Row],[利息]]</f>
        <v>24241.601137910064</v>
      </c>
      <c r="D52" s="3">
        <f t="shared" si="0"/>
        <v>3362.435014858147</v>
      </c>
      <c r="E52" s="14">
        <f>攤還表[[#This Row],[本金]]+攤還表[[#This Row],[利息]]</f>
        <v>27604.036152768211</v>
      </c>
    </row>
    <row r="53" spans="1:5" x14ac:dyDescent="0.25">
      <c r="A53" s="1">
        <v>44</v>
      </c>
      <c r="B53" s="3">
        <f>B52-攤還表[[#This Row],[本金]]</f>
        <v>1968937.4039705049</v>
      </c>
      <c r="C53" s="3">
        <f>每月繳款-攤還表[[#This Row],[利息]]</f>
        <v>24282.003806473247</v>
      </c>
      <c r="D53" s="3">
        <f t="shared" si="0"/>
        <v>3322.0323462949636</v>
      </c>
      <c r="E53" s="14">
        <f>攤還表[[#This Row],[本金]]+攤還表[[#This Row],[利息]]</f>
        <v>27604.036152768211</v>
      </c>
    </row>
    <row r="54" spans="1:5" x14ac:dyDescent="0.25">
      <c r="A54" s="1">
        <v>45</v>
      </c>
      <c r="B54" s="3">
        <f>B53-攤還表[[#This Row],[本金]]</f>
        <v>1944614.9301576875</v>
      </c>
      <c r="C54" s="3">
        <f>每月繳款-攤還表[[#This Row],[利息]]</f>
        <v>24322.47381281737</v>
      </c>
      <c r="D54" s="3">
        <f t="shared" si="0"/>
        <v>3281.5623399508418</v>
      </c>
      <c r="E54" s="14">
        <f>攤還表[[#This Row],[本金]]+攤還表[[#This Row],[利息]]</f>
        <v>27604.036152768211</v>
      </c>
    </row>
    <row r="55" spans="1:5" x14ac:dyDescent="0.25">
      <c r="A55" s="1">
        <v>46</v>
      </c>
      <c r="B55" s="3">
        <f>B54-攤還表[[#This Row],[本金]]</f>
        <v>1920251.9188885156</v>
      </c>
      <c r="C55" s="3">
        <f>每月繳款-攤還表[[#This Row],[利息]]</f>
        <v>24363.011269172064</v>
      </c>
      <c r="D55" s="3">
        <f t="shared" si="0"/>
        <v>3241.0248835961461</v>
      </c>
      <c r="E55" s="14">
        <f>攤還表[[#This Row],[本金]]+攤還表[[#This Row],[利息]]</f>
        <v>27604.036152768211</v>
      </c>
    </row>
    <row r="56" spans="1:5" x14ac:dyDescent="0.25">
      <c r="A56" s="1">
        <v>47</v>
      </c>
      <c r="B56" s="3">
        <f>B55-攤還表[[#This Row],[本金]]</f>
        <v>1895848.3026005616</v>
      </c>
      <c r="C56" s="3">
        <f>每月繳款-攤還表[[#This Row],[利息]]</f>
        <v>24403.616287954017</v>
      </c>
      <c r="D56" s="3">
        <f t="shared" si="0"/>
        <v>3200.4198648141924</v>
      </c>
      <c r="E56" s="14">
        <f>攤還表[[#This Row],[本金]]+攤還表[[#This Row],[利息]]</f>
        <v>27604.036152768211</v>
      </c>
    </row>
    <row r="57" spans="1:5" x14ac:dyDescent="0.25">
      <c r="A57" s="1">
        <v>48</v>
      </c>
      <c r="B57" s="3">
        <f>B56-攤還表[[#This Row],[本金]]</f>
        <v>1871404.0136187943</v>
      </c>
      <c r="C57" s="3">
        <f>每月繳款-攤還表[[#This Row],[利息]]</f>
        <v>24444.288981767277</v>
      </c>
      <c r="D57" s="3">
        <f t="shared" si="0"/>
        <v>3159.7471710009359</v>
      </c>
      <c r="E57" s="14">
        <f>攤還表[[#This Row],[本金]]+攤還表[[#This Row],[利息]]</f>
        <v>27604.036152768211</v>
      </c>
    </row>
    <row r="58" spans="1:5" x14ac:dyDescent="0.25">
      <c r="A58" s="1">
        <v>49</v>
      </c>
      <c r="B58" s="3">
        <f>B57-攤還表[[#This Row],[本金]]</f>
        <v>1846918.9841553906</v>
      </c>
      <c r="C58" s="3">
        <f>每月繳款-攤還表[[#This Row],[利息]]</f>
        <v>24485.029463403553</v>
      </c>
      <c r="D58" s="3">
        <f t="shared" si="0"/>
        <v>3119.0066893646576</v>
      </c>
      <c r="E58" s="14">
        <f>攤還表[[#This Row],[本金]]+攤還表[[#This Row],[利息]]</f>
        <v>27604.036152768211</v>
      </c>
    </row>
    <row r="59" spans="1:5" x14ac:dyDescent="0.25">
      <c r="A59" s="1">
        <v>50</v>
      </c>
      <c r="B59" s="3">
        <f>B58-攤還表[[#This Row],[本金]]</f>
        <v>1822393.1463095481</v>
      </c>
      <c r="C59" s="3">
        <f>每月繳款-攤還表[[#This Row],[利息]]</f>
        <v>24525.837845842558</v>
      </c>
      <c r="D59" s="3">
        <f t="shared" si="0"/>
        <v>3078.1983069256512</v>
      </c>
      <c r="E59" s="14">
        <f>攤還表[[#This Row],[本金]]+攤還表[[#This Row],[利息]]</f>
        <v>27604.036152768211</v>
      </c>
    </row>
    <row r="60" spans="1:5" x14ac:dyDescent="0.25">
      <c r="A60" s="1">
        <v>51</v>
      </c>
      <c r="B60" s="3">
        <f>B59-攤還表[[#This Row],[本金]]</f>
        <v>1797826.4320672958</v>
      </c>
      <c r="C60" s="3">
        <f>每月繳款-攤還表[[#This Row],[利息]]</f>
        <v>24566.714242252296</v>
      </c>
      <c r="D60" s="3">
        <f t="shared" si="0"/>
        <v>3037.3219105159133</v>
      </c>
      <c r="E60" s="14">
        <f>攤還表[[#This Row],[本金]]+攤還表[[#This Row],[利息]]</f>
        <v>27604.036152768211</v>
      </c>
    </row>
    <row r="61" spans="1:5" x14ac:dyDescent="0.25">
      <c r="A61" s="1">
        <v>52</v>
      </c>
      <c r="B61" s="3">
        <f>B60-攤還表[[#This Row],[本金]]</f>
        <v>1773218.7733013064</v>
      </c>
      <c r="C61" s="3">
        <f>每月繳款-攤還表[[#This Row],[利息]]</f>
        <v>24607.658765989385</v>
      </c>
      <c r="D61" s="3">
        <f t="shared" si="0"/>
        <v>2996.3773867788263</v>
      </c>
      <c r="E61" s="14">
        <f>攤還表[[#This Row],[本金]]+攤還表[[#This Row],[利息]]</f>
        <v>27604.036152768211</v>
      </c>
    </row>
    <row r="62" spans="1:5" x14ac:dyDescent="0.25">
      <c r="A62" s="1">
        <v>53</v>
      </c>
      <c r="B62" s="3">
        <f>B61-攤還表[[#This Row],[本金]]</f>
        <v>1748570.1017707069</v>
      </c>
      <c r="C62" s="3">
        <f>每月繳款-攤還表[[#This Row],[利息]]</f>
        <v>24648.671530599368</v>
      </c>
      <c r="D62" s="3">
        <f t="shared" si="0"/>
        <v>2955.3646221688437</v>
      </c>
      <c r="E62" s="14">
        <f>攤還表[[#This Row],[本金]]+攤還表[[#This Row],[利息]]</f>
        <v>27604.036152768211</v>
      </c>
    </row>
    <row r="63" spans="1:5" x14ac:dyDescent="0.25">
      <c r="A63" s="1">
        <v>54</v>
      </c>
      <c r="B63" s="3">
        <f>B62-攤還表[[#This Row],[本金]]</f>
        <v>1723880.3491208898</v>
      </c>
      <c r="C63" s="3">
        <f>每月繳款-攤還表[[#This Row],[利息]]</f>
        <v>24689.752649817034</v>
      </c>
      <c r="D63" s="3">
        <f t="shared" si="0"/>
        <v>2914.2835029511784</v>
      </c>
      <c r="E63" s="14">
        <f>攤還表[[#This Row],[本金]]+攤還表[[#This Row],[利息]]</f>
        <v>27604.036152768211</v>
      </c>
    </row>
    <row r="64" spans="1:5" x14ac:dyDescent="0.25">
      <c r="A64" s="1">
        <v>55</v>
      </c>
      <c r="B64" s="3">
        <f>B63-攤還表[[#This Row],[本金]]</f>
        <v>1699149.4468833231</v>
      </c>
      <c r="C64" s="3">
        <f>每月繳款-攤還表[[#This Row],[利息]]</f>
        <v>24730.902237566726</v>
      </c>
      <c r="D64" s="3">
        <f t="shared" si="0"/>
        <v>2873.133915201483</v>
      </c>
      <c r="E64" s="14">
        <f>攤還表[[#This Row],[本金]]+攤還表[[#This Row],[利息]]</f>
        <v>27604.036152768211</v>
      </c>
    </row>
    <row r="65" spans="1:5" x14ac:dyDescent="0.25">
      <c r="A65" s="1">
        <v>56</v>
      </c>
      <c r="B65" s="3">
        <f>B64-攤還表[[#This Row],[本金]]</f>
        <v>1674377.3264753604</v>
      </c>
      <c r="C65" s="3">
        <f>每月繳款-攤還表[[#This Row],[利息]]</f>
        <v>24772.120407962673</v>
      </c>
      <c r="D65" s="3">
        <f t="shared" si="0"/>
        <v>2831.9157448055389</v>
      </c>
      <c r="E65" s="14">
        <f>攤還表[[#This Row],[本金]]+攤還表[[#This Row],[利息]]</f>
        <v>27604.036152768211</v>
      </c>
    </row>
    <row r="66" spans="1:5" x14ac:dyDescent="0.25">
      <c r="A66" s="1">
        <v>57</v>
      </c>
      <c r="B66" s="3">
        <f>B65-攤還表[[#This Row],[本金]]</f>
        <v>1649563.9192000511</v>
      </c>
      <c r="C66" s="3">
        <f>每月繳款-攤還表[[#This Row],[利息]]</f>
        <v>24813.407275309277</v>
      </c>
      <c r="D66" s="3">
        <f t="shared" si="0"/>
        <v>2790.6288774589339</v>
      </c>
      <c r="E66" s="14">
        <f>攤還表[[#This Row],[本金]]+攤還表[[#This Row],[利息]]</f>
        <v>27604.036152768211</v>
      </c>
    </row>
    <row r="67" spans="1:5" x14ac:dyDescent="0.25">
      <c r="A67" s="1">
        <v>58</v>
      </c>
      <c r="B67" s="3">
        <f>B66-攤還表[[#This Row],[本金]]</f>
        <v>1624709.1562459497</v>
      </c>
      <c r="C67" s="3">
        <f>每月繳款-攤還表[[#This Row],[利息]]</f>
        <v>24854.762954101458</v>
      </c>
      <c r="D67" s="3">
        <f t="shared" si="0"/>
        <v>2749.2731986667518</v>
      </c>
      <c r="E67" s="14">
        <f>攤還表[[#This Row],[本金]]+攤還表[[#This Row],[利息]]</f>
        <v>27604.036152768211</v>
      </c>
    </row>
    <row r="68" spans="1:5" x14ac:dyDescent="0.25">
      <c r="A68" s="1">
        <v>59</v>
      </c>
      <c r="B68" s="3">
        <f>B67-攤還表[[#This Row],[本金]]</f>
        <v>1599812.9686869248</v>
      </c>
      <c r="C68" s="3">
        <f>每月繳款-攤還表[[#This Row],[利息]]</f>
        <v>24896.187559024962</v>
      </c>
      <c r="D68" s="3">
        <f t="shared" si="0"/>
        <v>2707.8485937432492</v>
      </c>
      <c r="E68" s="14">
        <f>攤還表[[#This Row],[本金]]+攤還表[[#This Row],[利息]]</f>
        <v>27604.036152768211</v>
      </c>
    </row>
    <row r="69" spans="1:5" x14ac:dyDescent="0.25">
      <c r="A69" s="1">
        <v>60</v>
      </c>
      <c r="B69" s="3">
        <f>B68-攤還表[[#This Row],[本金]]</f>
        <v>1574875.2874819681</v>
      </c>
      <c r="C69" s="3">
        <f>每月繳款-攤還表[[#This Row],[利息]]</f>
        <v>24937.681204956669</v>
      </c>
      <c r="D69" s="3">
        <f t="shared" si="0"/>
        <v>2666.3549478115415</v>
      </c>
      <c r="E69" s="14">
        <f>攤還表[[#This Row],[本金]]+攤還表[[#This Row],[利息]]</f>
        <v>27604.036152768211</v>
      </c>
    </row>
    <row r="70" spans="1:5" x14ac:dyDescent="0.25">
      <c r="A70" s="1">
        <v>61</v>
      </c>
      <c r="B70" s="3">
        <f>B69-攤還表[[#This Row],[本金]]</f>
        <v>1549896.0434750032</v>
      </c>
      <c r="C70" s="3">
        <f>每月繳款-攤還表[[#This Row],[利息]]</f>
        <v>24979.244006964931</v>
      </c>
      <c r="D70" s="3">
        <f t="shared" si="0"/>
        <v>2624.7921458032802</v>
      </c>
      <c r="E70" s="14">
        <f>攤還表[[#This Row],[本金]]+攤還表[[#This Row],[利息]]</f>
        <v>27604.036152768211</v>
      </c>
    </row>
    <row r="71" spans="1:5" x14ac:dyDescent="0.25">
      <c r="A71" s="1">
        <v>62</v>
      </c>
      <c r="B71" s="3">
        <f>B70-攤還表[[#This Row],[本金]]</f>
        <v>1524875.1673946932</v>
      </c>
      <c r="C71" s="3">
        <f>每月繳款-攤還表[[#This Row],[利息]]</f>
        <v>25020.87608030987</v>
      </c>
      <c r="D71" s="3">
        <f t="shared" si="0"/>
        <v>2583.1600724583386</v>
      </c>
      <c r="E71" s="14">
        <f>攤還表[[#This Row],[本金]]+攤還表[[#This Row],[利息]]</f>
        <v>27604.036152768211</v>
      </c>
    </row>
    <row r="72" spans="1:5" x14ac:dyDescent="0.25">
      <c r="A72" s="1">
        <v>63</v>
      </c>
      <c r="B72" s="3">
        <f>B71-攤還表[[#This Row],[本金]]</f>
        <v>1499812.5898542495</v>
      </c>
      <c r="C72" s="3">
        <f>每月繳款-攤還表[[#This Row],[利息]]</f>
        <v>25062.577540443723</v>
      </c>
      <c r="D72" s="3">
        <f t="shared" si="0"/>
        <v>2541.4586123244885</v>
      </c>
      <c r="E72" s="14">
        <f>攤還表[[#This Row],[本金]]+攤還表[[#This Row],[利息]]</f>
        <v>27604.036152768211</v>
      </c>
    </row>
    <row r="73" spans="1:5" x14ac:dyDescent="0.25">
      <c r="A73" s="1">
        <v>64</v>
      </c>
      <c r="B73" s="3">
        <f>B72-攤還表[[#This Row],[本金]]</f>
        <v>1474708.2413512385</v>
      </c>
      <c r="C73" s="3">
        <f>每月繳款-攤還表[[#This Row],[利息]]</f>
        <v>25104.34850301113</v>
      </c>
      <c r="D73" s="3">
        <f t="shared" si="0"/>
        <v>2499.6876497570825</v>
      </c>
      <c r="E73" s="14">
        <f>攤還表[[#This Row],[本金]]+攤還表[[#This Row],[利息]]</f>
        <v>27604.036152768211</v>
      </c>
    </row>
    <row r="74" spans="1:5" x14ac:dyDescent="0.25">
      <c r="A74" s="1">
        <v>65</v>
      </c>
      <c r="B74" s="3">
        <f>B73-攤還表[[#This Row],[本金]]</f>
        <v>1449562.0522673889</v>
      </c>
      <c r="C74" s="3">
        <f>每月繳款-攤還表[[#This Row],[利息]]</f>
        <v>25146.18908384948</v>
      </c>
      <c r="D74" s="3">
        <f t="shared" ref="D74:D129" si="1">B73*年利率/12</f>
        <v>2457.8470689187307</v>
      </c>
      <c r="E74" s="14">
        <f>攤還表[[#This Row],[本金]]+攤還表[[#This Row],[利息]]</f>
        <v>27604.036152768211</v>
      </c>
    </row>
    <row r="75" spans="1:5" x14ac:dyDescent="0.25">
      <c r="A75" s="1">
        <v>66</v>
      </c>
      <c r="B75" s="3">
        <f>B74-攤還表[[#This Row],[本金]]</f>
        <v>1424373.9528683997</v>
      </c>
      <c r="C75" s="3">
        <f>每月繳款-攤還表[[#This Row],[利息]]</f>
        <v>25188.09939898923</v>
      </c>
      <c r="D75" s="3">
        <f t="shared" si="1"/>
        <v>2415.9367537789817</v>
      </c>
      <c r="E75" s="14">
        <f>攤還表[[#This Row],[本金]]+攤還表[[#This Row],[利息]]</f>
        <v>27604.036152768211</v>
      </c>
    </row>
    <row r="76" spans="1:5" x14ac:dyDescent="0.25">
      <c r="A76" s="1">
        <v>67</v>
      </c>
      <c r="B76" s="3">
        <f>B75-攤還表[[#This Row],[本金]]</f>
        <v>1399143.8733037454</v>
      </c>
      <c r="C76" s="3">
        <f>每月繳款-攤還表[[#This Row],[利息]]</f>
        <v>25230.07956465421</v>
      </c>
      <c r="D76" s="3">
        <f t="shared" si="1"/>
        <v>2373.9565881139993</v>
      </c>
      <c r="E76" s="14">
        <f>攤還表[[#This Row],[本金]]+攤還表[[#This Row],[利息]]</f>
        <v>27604.036152768211</v>
      </c>
    </row>
    <row r="77" spans="1:5" x14ac:dyDescent="0.25">
      <c r="A77" s="1">
        <v>68</v>
      </c>
      <c r="B77" s="3">
        <f>B76-攤還表[[#This Row],[本金]]</f>
        <v>1373871.7436064833</v>
      </c>
      <c r="C77" s="3">
        <f>每月繳款-攤還表[[#This Row],[利息]]</f>
        <v>25272.129697261968</v>
      </c>
      <c r="D77" s="3">
        <f t="shared" si="1"/>
        <v>2331.9064555062423</v>
      </c>
      <c r="E77" s="14">
        <f>攤還表[[#This Row],[本金]]+攤還表[[#This Row],[利息]]</f>
        <v>27604.036152768211</v>
      </c>
    </row>
    <row r="78" spans="1:5" x14ac:dyDescent="0.25">
      <c r="A78" s="1">
        <v>69</v>
      </c>
      <c r="B78" s="3">
        <f>B77-攤還表[[#This Row],[本金]]</f>
        <v>1348557.4936930593</v>
      </c>
      <c r="C78" s="3">
        <f>每月繳款-攤還表[[#This Row],[利息]]</f>
        <v>25314.249913424072</v>
      </c>
      <c r="D78" s="3">
        <f t="shared" si="1"/>
        <v>2289.7862393441387</v>
      </c>
      <c r="E78" s="14">
        <f>攤還表[[#This Row],[本金]]+攤還表[[#This Row],[利息]]</f>
        <v>27604.036152768211</v>
      </c>
    </row>
    <row r="79" spans="1:5" x14ac:dyDescent="0.25">
      <c r="A79" s="1">
        <v>70</v>
      </c>
      <c r="B79" s="3">
        <f>B78-攤還表[[#This Row],[本金]]</f>
        <v>1323201.053363113</v>
      </c>
      <c r="C79" s="3">
        <f>每月繳款-攤還表[[#This Row],[利息]]</f>
        <v>25356.440329946447</v>
      </c>
      <c r="D79" s="3">
        <f t="shared" si="1"/>
        <v>2247.5958228217655</v>
      </c>
      <c r="E79" s="14">
        <f>攤還表[[#This Row],[本金]]+攤還表[[#This Row],[利息]]</f>
        <v>27604.036152768211</v>
      </c>
    </row>
    <row r="80" spans="1:5" x14ac:dyDescent="0.25">
      <c r="A80" s="1">
        <v>71</v>
      </c>
      <c r="B80" s="3">
        <f>B79-攤還表[[#This Row],[本金]]</f>
        <v>1297802.3522992833</v>
      </c>
      <c r="C80" s="3">
        <f>每月繳款-攤還表[[#This Row],[利息]]</f>
        <v>25398.701063829689</v>
      </c>
      <c r="D80" s="3">
        <f t="shared" si="1"/>
        <v>2205.3350889385215</v>
      </c>
      <c r="E80" s="14">
        <f>攤還表[[#This Row],[本金]]+攤還表[[#This Row],[利息]]</f>
        <v>27604.036152768211</v>
      </c>
    </row>
    <row r="81" spans="1:5" x14ac:dyDescent="0.25">
      <c r="A81" s="1">
        <v>72</v>
      </c>
      <c r="B81" s="3">
        <f>B80-攤還表[[#This Row],[本金]]</f>
        <v>1272361.3200670138</v>
      </c>
      <c r="C81" s="3">
        <f>每月繳款-攤還表[[#This Row],[利息]]</f>
        <v>25441.032232269405</v>
      </c>
      <c r="D81" s="3">
        <f t="shared" si="1"/>
        <v>2163.0039204988057</v>
      </c>
      <c r="E81" s="14">
        <f>攤還表[[#This Row],[本金]]+攤還表[[#This Row],[利息]]</f>
        <v>27604.036152768211</v>
      </c>
    </row>
    <row r="82" spans="1:5" x14ac:dyDescent="0.25">
      <c r="A82" s="1">
        <v>73</v>
      </c>
      <c r="B82" s="3">
        <f>B81-攤還表[[#This Row],[本金]]</f>
        <v>1246877.8861143573</v>
      </c>
      <c r="C82" s="3">
        <f>每月繳款-攤還表[[#This Row],[利息]]</f>
        <v>25483.43395265652</v>
      </c>
      <c r="D82" s="3">
        <f t="shared" si="1"/>
        <v>2120.6022001116899</v>
      </c>
      <c r="E82" s="14">
        <f>攤還表[[#This Row],[本金]]+攤還表[[#This Row],[利息]]</f>
        <v>27604.036152768211</v>
      </c>
    </row>
    <row r="83" spans="1:5" x14ac:dyDescent="0.25">
      <c r="A83" s="1">
        <v>74</v>
      </c>
      <c r="B83" s="3">
        <f>B82-攤還表[[#This Row],[本金]]</f>
        <v>1221351.9797717796</v>
      </c>
      <c r="C83" s="3">
        <f>每月繳款-攤還表[[#This Row],[利息]]</f>
        <v>25525.906342577615</v>
      </c>
      <c r="D83" s="3">
        <f t="shared" si="1"/>
        <v>2078.1298101905954</v>
      </c>
      <c r="E83" s="14">
        <f>攤還表[[#This Row],[本金]]+攤還表[[#This Row],[利息]]</f>
        <v>27604.036152768211</v>
      </c>
    </row>
    <row r="84" spans="1:5" x14ac:dyDescent="0.25">
      <c r="A84" s="1">
        <v>75</v>
      </c>
      <c r="B84" s="3">
        <f>B83-攤還表[[#This Row],[本金]]</f>
        <v>1195783.5302519645</v>
      </c>
      <c r="C84" s="3">
        <f>每月繳款-攤還表[[#This Row],[利息]]</f>
        <v>25568.449519815244</v>
      </c>
      <c r="D84" s="3">
        <f t="shared" si="1"/>
        <v>2035.5866329529661</v>
      </c>
      <c r="E84" s="14">
        <f>攤還表[[#This Row],[本金]]+攤還表[[#This Row],[利息]]</f>
        <v>27604.036152768211</v>
      </c>
    </row>
    <row r="85" spans="1:5" x14ac:dyDescent="0.25">
      <c r="A85" s="1">
        <v>76</v>
      </c>
      <c r="B85" s="3">
        <f>B84-攤還表[[#This Row],[本金]]</f>
        <v>1170172.4666496161</v>
      </c>
      <c r="C85" s="3">
        <f>每月繳款-攤還表[[#This Row],[利息]]</f>
        <v>25611.063602348269</v>
      </c>
      <c r="D85" s="3">
        <f t="shared" si="1"/>
        <v>1992.9725504199407</v>
      </c>
      <c r="E85" s="14">
        <f>攤還表[[#This Row],[本金]]+攤還表[[#This Row],[利息]]</f>
        <v>27604.036152768211</v>
      </c>
    </row>
    <row r="86" spans="1:5" x14ac:dyDescent="0.25">
      <c r="A86" s="1">
        <v>77</v>
      </c>
      <c r="B86" s="3">
        <f>B85-攤還表[[#This Row],[本金]]</f>
        <v>1144518.7179412639</v>
      </c>
      <c r="C86" s="3">
        <f>每月繳款-攤還表[[#This Row],[利息]]</f>
        <v>25653.748708352185</v>
      </c>
      <c r="D86" s="3">
        <f t="shared" si="1"/>
        <v>1950.287444416027</v>
      </c>
      <c r="E86" s="14">
        <f>攤還表[[#This Row],[本金]]+攤還表[[#This Row],[利息]]</f>
        <v>27604.036152768211</v>
      </c>
    </row>
    <row r="87" spans="1:5" x14ac:dyDescent="0.25">
      <c r="A87" s="1">
        <v>78</v>
      </c>
      <c r="B87" s="3">
        <f>B86-攤還表[[#This Row],[本金]]</f>
        <v>1118822.2129850644</v>
      </c>
      <c r="C87" s="3">
        <f>每月繳款-攤還表[[#This Row],[利息]]</f>
        <v>25696.504956199438</v>
      </c>
      <c r="D87" s="3">
        <f t="shared" si="1"/>
        <v>1907.5311965687733</v>
      </c>
      <c r="E87" s="14">
        <f>攤還表[[#This Row],[本金]]+攤還表[[#This Row],[利息]]</f>
        <v>27604.036152768211</v>
      </c>
    </row>
    <row r="88" spans="1:5" x14ac:dyDescent="0.25">
      <c r="A88" s="1">
        <v>79</v>
      </c>
      <c r="B88" s="3">
        <f>B87-攤還表[[#This Row],[本金]]</f>
        <v>1093082.8805206046</v>
      </c>
      <c r="C88" s="3">
        <f>每月繳款-攤還表[[#This Row],[利息]]</f>
        <v>25739.332464459771</v>
      </c>
      <c r="D88" s="3">
        <f t="shared" si="1"/>
        <v>1864.7036883084409</v>
      </c>
      <c r="E88" s="14">
        <f>攤還表[[#This Row],[本金]]+攤還表[[#This Row],[利息]]</f>
        <v>27604.036152768211</v>
      </c>
    </row>
    <row r="89" spans="1:5" x14ac:dyDescent="0.25">
      <c r="A89" s="1">
        <v>80</v>
      </c>
      <c r="B89" s="3">
        <f>B88-攤還表[[#This Row],[本金]]</f>
        <v>1067300.6491687039</v>
      </c>
      <c r="C89" s="3">
        <f>每月繳款-攤還表[[#This Row],[利息]]</f>
        <v>25782.231351900537</v>
      </c>
      <c r="D89" s="3">
        <f t="shared" si="1"/>
        <v>1821.8048008676742</v>
      </c>
      <c r="E89" s="14">
        <f>攤還表[[#This Row],[本金]]+攤還表[[#This Row],[利息]]</f>
        <v>27604.036152768211</v>
      </c>
    </row>
    <row r="90" spans="1:5" x14ac:dyDescent="0.25">
      <c r="A90" s="1">
        <v>81</v>
      </c>
      <c r="B90" s="3">
        <f>B89-攤還表[[#This Row],[本金]]</f>
        <v>1041475.4474312169</v>
      </c>
      <c r="C90" s="3">
        <f>每月繳款-攤還表[[#This Row],[利息]]</f>
        <v>25825.201737487037</v>
      </c>
      <c r="D90" s="3">
        <f t="shared" si="1"/>
        <v>1778.8344152811733</v>
      </c>
      <c r="E90" s="14">
        <f>攤還表[[#This Row],[本金]]+攤還表[[#This Row],[利息]]</f>
        <v>27604.036152768211</v>
      </c>
    </row>
    <row r="91" spans="1:5" x14ac:dyDescent="0.25">
      <c r="A91" s="1">
        <v>82</v>
      </c>
      <c r="B91" s="3">
        <f>B90-攤還表[[#This Row],[本金]]</f>
        <v>1015607.2036908341</v>
      </c>
      <c r="C91" s="3">
        <f>每月繳款-攤還表[[#This Row],[利息]]</f>
        <v>25868.243740382848</v>
      </c>
      <c r="D91" s="3">
        <f t="shared" si="1"/>
        <v>1735.7924123853616</v>
      </c>
      <c r="E91" s="14">
        <f>攤還表[[#This Row],[本金]]+攤還表[[#This Row],[利息]]</f>
        <v>27604.036152768211</v>
      </c>
    </row>
    <row r="92" spans="1:5" x14ac:dyDescent="0.25">
      <c r="A92" s="1">
        <v>83</v>
      </c>
      <c r="B92" s="3">
        <f>B91-攤還表[[#This Row],[本金]]</f>
        <v>989695.84621088393</v>
      </c>
      <c r="C92" s="3">
        <f>每月繳款-攤還表[[#This Row],[利息]]</f>
        <v>25911.357479950155</v>
      </c>
      <c r="D92" s="3">
        <f t="shared" si="1"/>
        <v>1692.6786728180568</v>
      </c>
      <c r="E92" s="14">
        <f>攤還表[[#This Row],[本金]]+攤還表[[#This Row],[利息]]</f>
        <v>27604.036152768211</v>
      </c>
    </row>
    <row r="93" spans="1:5" x14ac:dyDescent="0.25">
      <c r="A93" s="1">
        <v>84</v>
      </c>
      <c r="B93" s="3">
        <f>B92-攤還表[[#This Row],[本金]]</f>
        <v>963741.30313513381</v>
      </c>
      <c r="C93" s="3">
        <f>每月繳款-攤還表[[#This Row],[利息]]</f>
        <v>25954.543075750073</v>
      </c>
      <c r="D93" s="3">
        <f t="shared" si="1"/>
        <v>1649.49307701814</v>
      </c>
      <c r="E93" s="14">
        <f>攤還表[[#This Row],[本金]]+攤還表[[#This Row],[利息]]</f>
        <v>27604.036152768211</v>
      </c>
    </row>
    <row r="94" spans="1:5" x14ac:dyDescent="0.25">
      <c r="A94" s="1">
        <v>85</v>
      </c>
      <c r="B94" s="3">
        <f>B93-攤還表[[#This Row],[本金]]</f>
        <v>937743.50248759077</v>
      </c>
      <c r="C94" s="3">
        <f>每月繳款-攤還表[[#This Row],[利息]]</f>
        <v>25997.800647542987</v>
      </c>
      <c r="D94" s="3">
        <f t="shared" si="1"/>
        <v>1606.2355052252231</v>
      </c>
      <c r="E94" s="14">
        <f>攤還表[[#This Row],[本金]]+攤還表[[#This Row],[利息]]</f>
        <v>27604.036152768211</v>
      </c>
    </row>
    <row r="95" spans="1:5" x14ac:dyDescent="0.25">
      <c r="A95" s="1">
        <v>86</v>
      </c>
      <c r="B95" s="3">
        <f>B94-攤還表[[#This Row],[本金]]</f>
        <v>911702.37217230187</v>
      </c>
      <c r="C95" s="3">
        <f>每月繳款-攤還表[[#This Row],[利息]]</f>
        <v>26041.130315288894</v>
      </c>
      <c r="D95" s="3">
        <f t="shared" si="1"/>
        <v>1562.9058374793178</v>
      </c>
      <c r="E95" s="14">
        <f>攤還表[[#This Row],[本金]]+攤還表[[#This Row],[利息]]</f>
        <v>27604.036152768211</v>
      </c>
    </row>
    <row r="96" spans="1:5" x14ac:dyDescent="0.25">
      <c r="A96" s="1">
        <v>87</v>
      </c>
      <c r="B96" s="3">
        <f>B95-攤還表[[#This Row],[本金]]</f>
        <v>885617.83997315413</v>
      </c>
      <c r="C96" s="3">
        <f>每月繳款-攤還表[[#This Row],[利息]]</f>
        <v>26084.532199147707</v>
      </c>
      <c r="D96" s="3">
        <f t="shared" si="1"/>
        <v>1519.5039536205031</v>
      </c>
      <c r="E96" s="14">
        <f>攤還表[[#This Row],[本金]]+攤還表[[#This Row],[利息]]</f>
        <v>27604.036152768211</v>
      </c>
    </row>
    <row r="97" spans="1:5" x14ac:dyDescent="0.25">
      <c r="A97" s="1">
        <v>88</v>
      </c>
      <c r="B97" s="3">
        <f>B96-攤還表[[#This Row],[本金]]</f>
        <v>859489.83355367451</v>
      </c>
      <c r="C97" s="3">
        <f>每月繳款-攤還表[[#This Row],[利息]]</f>
        <v>26128.006419479621</v>
      </c>
      <c r="D97" s="3">
        <f t="shared" si="1"/>
        <v>1476.0297332885903</v>
      </c>
      <c r="E97" s="14">
        <f>攤還表[[#This Row],[本金]]+攤還表[[#This Row],[利息]]</f>
        <v>27604.036152768211</v>
      </c>
    </row>
    <row r="98" spans="1:5" x14ac:dyDescent="0.25">
      <c r="A98" s="1">
        <v>89</v>
      </c>
      <c r="B98" s="3">
        <f>B97-攤還表[[#This Row],[本金]]</f>
        <v>833318.28045682912</v>
      </c>
      <c r="C98" s="3">
        <f>每月繳款-攤還表[[#This Row],[利息]]</f>
        <v>26171.553096845419</v>
      </c>
      <c r="D98" s="3">
        <f t="shared" si="1"/>
        <v>1432.483055922791</v>
      </c>
      <c r="E98" s="14">
        <f>攤還表[[#This Row],[本金]]+攤還表[[#This Row],[利息]]</f>
        <v>27604.036152768211</v>
      </c>
    </row>
    <row r="99" spans="1:5" x14ac:dyDescent="0.25">
      <c r="A99" s="1">
        <v>90</v>
      </c>
      <c r="B99" s="3">
        <f>B98-攤還表[[#This Row],[本金]]</f>
        <v>807103.10810482234</v>
      </c>
      <c r="C99" s="3">
        <f>每月繳款-攤還表[[#This Row],[利息]]</f>
        <v>26215.17235200683</v>
      </c>
      <c r="D99" s="3">
        <f t="shared" si="1"/>
        <v>1388.8638007613818</v>
      </c>
      <c r="E99" s="14">
        <f>攤還表[[#This Row],[本金]]+攤還表[[#This Row],[利息]]</f>
        <v>27604.036152768211</v>
      </c>
    </row>
    <row r="100" spans="1:5" x14ac:dyDescent="0.25">
      <c r="A100" s="1">
        <v>91</v>
      </c>
      <c r="B100" s="3">
        <f>B99-攤還表[[#This Row],[本金]]</f>
        <v>780844.24379889551</v>
      </c>
      <c r="C100" s="3">
        <f>每月繳款-攤還表[[#This Row],[利息]]</f>
        <v>26258.86430592684</v>
      </c>
      <c r="D100" s="3">
        <f t="shared" si="1"/>
        <v>1345.1718468413706</v>
      </c>
      <c r="E100" s="14">
        <f>攤還表[[#This Row],[本金]]+攤還表[[#This Row],[利息]]</f>
        <v>27604.036152768211</v>
      </c>
    </row>
    <row r="101" spans="1:5" x14ac:dyDescent="0.25">
      <c r="A101" s="1">
        <v>92</v>
      </c>
      <c r="B101" s="3">
        <f>B100-攤還表[[#This Row],[本金]]</f>
        <v>754541.61471912544</v>
      </c>
      <c r="C101" s="3">
        <f>每月繳款-攤還表[[#This Row],[利息]]</f>
        <v>26302.629079770053</v>
      </c>
      <c r="D101" s="3">
        <f t="shared" si="1"/>
        <v>1301.4070729981593</v>
      </c>
      <c r="E101" s="14">
        <f>攤還表[[#This Row],[本金]]+攤還表[[#This Row],[利息]]</f>
        <v>27604.036152768211</v>
      </c>
    </row>
    <row r="102" spans="1:5" x14ac:dyDescent="0.25">
      <c r="A102" s="1">
        <v>93</v>
      </c>
      <c r="B102" s="3">
        <f>B101-攤還表[[#This Row],[本金]]</f>
        <v>728195.1479242224</v>
      </c>
      <c r="C102" s="3">
        <f>每月繳款-攤還表[[#This Row],[利息]]</f>
        <v>26346.466794903001</v>
      </c>
      <c r="D102" s="3">
        <f t="shared" si="1"/>
        <v>1257.5693578652092</v>
      </c>
      <c r="E102" s="14">
        <f>攤還表[[#This Row],[本金]]+攤還表[[#This Row],[利息]]</f>
        <v>27604.036152768211</v>
      </c>
    </row>
    <row r="103" spans="1:5" x14ac:dyDescent="0.25">
      <c r="A103" s="1">
        <v>94</v>
      </c>
      <c r="B103" s="3">
        <f>B102-攤還表[[#This Row],[本金]]</f>
        <v>701804.77035132784</v>
      </c>
      <c r="C103" s="3">
        <f>每月繳款-攤還表[[#This Row],[利息]]</f>
        <v>26390.377572894507</v>
      </c>
      <c r="D103" s="3">
        <f t="shared" si="1"/>
        <v>1213.658579873704</v>
      </c>
      <c r="E103" s="14">
        <f>攤還表[[#This Row],[本金]]+攤還表[[#This Row],[利息]]</f>
        <v>27604.036152768211</v>
      </c>
    </row>
    <row r="104" spans="1:5" x14ac:dyDescent="0.25">
      <c r="A104" s="1">
        <v>95</v>
      </c>
      <c r="B104" s="3">
        <f>B103-攤還表[[#This Row],[本金]]</f>
        <v>675370.40881581185</v>
      </c>
      <c r="C104" s="3">
        <f>每月繳款-攤還表[[#This Row],[利息]]</f>
        <v>26434.361535515996</v>
      </c>
      <c r="D104" s="3">
        <f t="shared" si="1"/>
        <v>1169.6746172522132</v>
      </c>
      <c r="E104" s="14">
        <f>攤還表[[#This Row],[本金]]+攤還表[[#This Row],[利息]]</f>
        <v>27604.036152768211</v>
      </c>
    </row>
    <row r="105" spans="1:5" x14ac:dyDescent="0.25">
      <c r="A105" s="1">
        <v>96</v>
      </c>
      <c r="B105" s="3">
        <f>B104-攤還表[[#This Row],[本金]]</f>
        <v>648891.99001107004</v>
      </c>
      <c r="C105" s="3">
        <f>每月繳款-攤還表[[#This Row],[利息]]</f>
        <v>26478.418804741857</v>
      </c>
      <c r="D105" s="3">
        <f t="shared" si="1"/>
        <v>1125.6173480263531</v>
      </c>
      <c r="E105" s="14">
        <f>攤還表[[#This Row],[本金]]+攤還表[[#This Row],[利息]]</f>
        <v>27604.036152768211</v>
      </c>
    </row>
    <row r="106" spans="1:5" x14ac:dyDescent="0.25">
      <c r="A106" s="1">
        <v>97</v>
      </c>
      <c r="B106" s="3">
        <f>B105-攤還表[[#This Row],[本金]]</f>
        <v>622369.44050832023</v>
      </c>
      <c r="C106" s="3">
        <f>每月繳款-攤還表[[#This Row],[利息]]</f>
        <v>26522.54950274976</v>
      </c>
      <c r="D106" s="3">
        <f t="shared" si="1"/>
        <v>1081.4866500184501</v>
      </c>
      <c r="E106" s="14">
        <f>攤還表[[#This Row],[本金]]+攤還表[[#This Row],[利息]]</f>
        <v>27604.036152768211</v>
      </c>
    </row>
    <row r="107" spans="1:5" x14ac:dyDescent="0.25">
      <c r="A107" s="1">
        <v>98</v>
      </c>
      <c r="B107" s="3">
        <f>B106-攤還表[[#This Row],[本金]]</f>
        <v>595802.68675639923</v>
      </c>
      <c r="C107" s="3">
        <f>每月繳款-攤還表[[#This Row],[利息]]</f>
        <v>26566.753751921009</v>
      </c>
      <c r="D107" s="3">
        <f t="shared" si="1"/>
        <v>1037.2824008472005</v>
      </c>
      <c r="E107" s="14">
        <f>攤還表[[#This Row],[本金]]+攤還表[[#This Row],[利息]]</f>
        <v>27604.036152768211</v>
      </c>
    </row>
    <row r="108" spans="1:5" x14ac:dyDescent="0.25">
      <c r="A108" s="1">
        <v>99</v>
      </c>
      <c r="B108" s="3">
        <f>B107-攤還表[[#This Row],[本金]]</f>
        <v>569191.65508155839</v>
      </c>
      <c r="C108" s="3">
        <f>每月繳款-攤還表[[#This Row],[利息]]</f>
        <v>26611.03167484088</v>
      </c>
      <c r="D108" s="3">
        <f t="shared" si="1"/>
        <v>993.00447792733212</v>
      </c>
      <c r="E108" s="14">
        <f>攤還表[[#This Row],[本金]]+攤還表[[#This Row],[利息]]</f>
        <v>27604.036152768211</v>
      </c>
    </row>
    <row r="109" spans="1:5" x14ac:dyDescent="0.25">
      <c r="A109" s="1">
        <v>100</v>
      </c>
      <c r="B109" s="3">
        <f>B108-攤還表[[#This Row],[本金]]</f>
        <v>542536.27168725943</v>
      </c>
      <c r="C109" s="3">
        <f>每月繳款-攤還表[[#This Row],[利息]]</f>
        <v>26655.383394298948</v>
      </c>
      <c r="D109" s="3">
        <f t="shared" si="1"/>
        <v>948.65275846926397</v>
      </c>
      <c r="E109" s="14">
        <f>攤還表[[#This Row],[本金]]+攤還表[[#This Row],[利息]]</f>
        <v>27604.036152768211</v>
      </c>
    </row>
    <row r="110" spans="1:5" x14ac:dyDescent="0.25">
      <c r="A110" s="1">
        <v>101</v>
      </c>
      <c r="B110" s="3">
        <f>B109-攤還表[[#This Row],[本金]]</f>
        <v>515836.46265397</v>
      </c>
      <c r="C110" s="3">
        <f>每月繳款-攤還表[[#This Row],[利息]]</f>
        <v>26699.809033289446</v>
      </c>
      <c r="D110" s="3">
        <f t="shared" si="1"/>
        <v>904.22711947876576</v>
      </c>
      <c r="E110" s="14">
        <f>攤還表[[#This Row],[本金]]+攤還表[[#This Row],[利息]]</f>
        <v>27604.036152768211</v>
      </c>
    </row>
    <row r="111" spans="1:5" x14ac:dyDescent="0.25">
      <c r="A111" s="1">
        <v>102</v>
      </c>
      <c r="B111" s="3">
        <f>B110-攤還表[[#This Row],[本金]]</f>
        <v>489092.15393895842</v>
      </c>
      <c r="C111" s="3">
        <f>每月繳款-攤還表[[#This Row],[利息]]</f>
        <v>26744.308715011593</v>
      </c>
      <c r="D111" s="3">
        <f t="shared" si="1"/>
        <v>859.72743775661672</v>
      </c>
      <c r="E111" s="14">
        <f>攤還表[[#This Row],[本金]]+攤還表[[#This Row],[利息]]</f>
        <v>27604.036152768211</v>
      </c>
    </row>
    <row r="112" spans="1:5" x14ac:dyDescent="0.25">
      <c r="A112" s="1">
        <v>103</v>
      </c>
      <c r="B112" s="3">
        <f>B111-攤還表[[#This Row],[本金]]</f>
        <v>462303.27137608849</v>
      </c>
      <c r="C112" s="3">
        <f>每月繳款-攤還表[[#This Row],[利息]]</f>
        <v>26788.882562869945</v>
      </c>
      <c r="D112" s="3">
        <f t="shared" si="1"/>
        <v>815.15358989826416</v>
      </c>
      <c r="E112" s="14">
        <f>攤還表[[#This Row],[本金]]+攤還表[[#This Row],[利息]]</f>
        <v>27604.036152768211</v>
      </c>
    </row>
    <row r="113" spans="1:5" x14ac:dyDescent="0.25">
      <c r="A113" s="1">
        <v>104</v>
      </c>
      <c r="B113" s="3">
        <f>B112-攤還表[[#This Row],[本金]]</f>
        <v>435469.74067561375</v>
      </c>
      <c r="C113" s="3">
        <f>每月繳款-攤還表[[#This Row],[利息]]</f>
        <v>26833.53070047473</v>
      </c>
      <c r="D113" s="3">
        <f t="shared" si="1"/>
        <v>770.50545229348074</v>
      </c>
      <c r="E113" s="14">
        <f>攤還表[[#This Row],[本金]]+攤還表[[#This Row],[利息]]</f>
        <v>27604.036152768211</v>
      </c>
    </row>
    <row r="114" spans="1:5" x14ac:dyDescent="0.25">
      <c r="A114" s="1">
        <v>105</v>
      </c>
      <c r="B114" s="3">
        <f>B113-攤還表[[#This Row],[本金]]</f>
        <v>408591.48742397159</v>
      </c>
      <c r="C114" s="3">
        <f>每月繳款-攤還表[[#This Row],[利息]]</f>
        <v>26878.253251642189</v>
      </c>
      <c r="D114" s="3">
        <f t="shared" si="1"/>
        <v>725.78290112602292</v>
      </c>
      <c r="E114" s="14">
        <f>攤還表[[#This Row],[本金]]+攤還表[[#This Row],[利息]]</f>
        <v>27604.036152768211</v>
      </c>
    </row>
    <row r="115" spans="1:5" x14ac:dyDescent="0.25">
      <c r="A115" s="1">
        <v>106</v>
      </c>
      <c r="B115" s="3">
        <f>B114-攤還表[[#This Row],[本金]]</f>
        <v>381668.43708357669</v>
      </c>
      <c r="C115" s="3">
        <f>每月繳款-攤還表[[#This Row],[利息]]</f>
        <v>26923.050340394926</v>
      </c>
      <c r="D115" s="3">
        <f t="shared" si="1"/>
        <v>680.98581237328597</v>
      </c>
      <c r="E115" s="14">
        <f>攤還表[[#This Row],[本金]]+攤還表[[#This Row],[利息]]</f>
        <v>27604.036152768211</v>
      </c>
    </row>
    <row r="116" spans="1:5" x14ac:dyDescent="0.25">
      <c r="A116" s="1">
        <v>107</v>
      </c>
      <c r="B116" s="3">
        <f>B115-攤還表[[#This Row],[本金]]</f>
        <v>354700.51499261445</v>
      </c>
      <c r="C116" s="3">
        <f>每月繳款-攤還表[[#This Row],[利息]]</f>
        <v>26967.922090962249</v>
      </c>
      <c r="D116" s="3">
        <f t="shared" si="1"/>
        <v>636.11406180596111</v>
      </c>
      <c r="E116" s="14">
        <f>攤還表[[#This Row],[本金]]+攤還表[[#This Row],[利息]]</f>
        <v>27604.036152768211</v>
      </c>
    </row>
    <row r="117" spans="1:5" x14ac:dyDescent="0.25">
      <c r="A117" s="1">
        <v>108</v>
      </c>
      <c r="B117" s="3">
        <f>B116-攤還表[[#This Row],[本金]]</f>
        <v>327687.64636483393</v>
      </c>
      <c r="C117" s="3">
        <f>每月繳款-攤還表[[#This Row],[利息]]</f>
        <v>27012.868627780521</v>
      </c>
      <c r="D117" s="3">
        <f t="shared" si="1"/>
        <v>591.16752498769074</v>
      </c>
      <c r="E117" s="14">
        <f>攤還表[[#This Row],[本金]]+攤還表[[#This Row],[利息]]</f>
        <v>27604.036152768211</v>
      </c>
    </row>
    <row r="118" spans="1:5" x14ac:dyDescent="0.25">
      <c r="A118" s="1">
        <v>109</v>
      </c>
      <c r="B118" s="3">
        <f>B117-攤還表[[#This Row],[本金]]</f>
        <v>300629.75628934044</v>
      </c>
      <c r="C118" s="3">
        <f>每月繳款-攤還表[[#This Row],[利息]]</f>
        <v>27057.890075493488</v>
      </c>
      <c r="D118" s="3">
        <f t="shared" si="1"/>
        <v>546.14607727472321</v>
      </c>
      <c r="E118" s="14">
        <f>攤還表[[#This Row],[本金]]+攤還表[[#This Row],[利息]]</f>
        <v>27604.036152768211</v>
      </c>
    </row>
    <row r="119" spans="1:5" x14ac:dyDescent="0.25">
      <c r="A119" s="1">
        <v>110</v>
      </c>
      <c r="B119" s="3">
        <f>B118-攤還表[[#This Row],[本金]]</f>
        <v>273526.76973038778</v>
      </c>
      <c r="C119" s="3">
        <f>每月繳款-攤還表[[#This Row],[利息]]</f>
        <v>27102.986558952642</v>
      </c>
      <c r="D119" s="3">
        <f t="shared" si="1"/>
        <v>501.04959381556745</v>
      </c>
      <c r="E119" s="14">
        <f>攤還表[[#This Row],[本金]]+攤還表[[#This Row],[利息]]</f>
        <v>27604.036152768211</v>
      </c>
    </row>
    <row r="120" spans="1:5" x14ac:dyDescent="0.25">
      <c r="A120" s="1">
        <v>111</v>
      </c>
      <c r="B120" s="3">
        <f>B119-攤還表[[#This Row],[本金]]</f>
        <v>246378.61152717023</v>
      </c>
      <c r="C120" s="3">
        <f>每月繳款-攤還表[[#This Row],[利息]]</f>
        <v>27148.158203217565</v>
      </c>
      <c r="D120" s="3">
        <f t="shared" si="1"/>
        <v>455.87794955064629</v>
      </c>
      <c r="E120" s="14">
        <f>攤還表[[#This Row],[本金]]+攤還表[[#This Row],[利息]]</f>
        <v>27604.036152768211</v>
      </c>
    </row>
    <row r="121" spans="1:5" x14ac:dyDescent="0.25">
      <c r="A121" s="1">
        <v>112</v>
      </c>
      <c r="B121" s="3">
        <f>B120-攤還表[[#This Row],[本金]]</f>
        <v>219185.20639361397</v>
      </c>
      <c r="C121" s="3">
        <f>每月繳款-攤還表[[#This Row],[利息]]</f>
        <v>27193.405133556262</v>
      </c>
      <c r="D121" s="3">
        <f t="shared" si="1"/>
        <v>410.63101921195039</v>
      </c>
      <c r="E121" s="14">
        <f>攤還表[[#This Row],[本金]]+攤還表[[#This Row],[利息]]</f>
        <v>27604.036152768211</v>
      </c>
    </row>
    <row r="122" spans="1:5" x14ac:dyDescent="0.25">
      <c r="A122" s="1">
        <v>113</v>
      </c>
      <c r="B122" s="3">
        <f>B121-攤還表[[#This Row],[本金]]</f>
        <v>191946.47891816846</v>
      </c>
      <c r="C122" s="3">
        <f>每月繳款-攤還表[[#This Row],[利息]]</f>
        <v>27238.727475445521</v>
      </c>
      <c r="D122" s="3">
        <f t="shared" si="1"/>
        <v>365.30867732269002</v>
      </c>
      <c r="E122" s="14">
        <f>攤還表[[#This Row],[本金]]+攤還表[[#This Row],[利息]]</f>
        <v>27604.036152768211</v>
      </c>
    </row>
    <row r="123" spans="1:5" x14ac:dyDescent="0.25">
      <c r="A123" s="1">
        <v>114</v>
      </c>
      <c r="B123" s="3">
        <f>B122-攤還表[[#This Row],[本金]]</f>
        <v>164662.35356359719</v>
      </c>
      <c r="C123" s="3">
        <f>每月繳款-攤還表[[#This Row],[利息]]</f>
        <v>27284.125354571264</v>
      </c>
      <c r="D123" s="3">
        <f t="shared" si="1"/>
        <v>319.91079819694744</v>
      </c>
      <c r="E123" s="14">
        <f>攤還表[[#This Row],[本金]]+攤還表[[#This Row],[利息]]</f>
        <v>27604.036152768211</v>
      </c>
    </row>
    <row r="124" spans="1:5" x14ac:dyDescent="0.25">
      <c r="A124" s="1">
        <v>115</v>
      </c>
      <c r="B124" s="3">
        <f>B123-攤還表[[#This Row],[本金]]</f>
        <v>137332.75466676831</v>
      </c>
      <c r="C124" s="3">
        <f>每月繳款-攤還表[[#This Row],[利息]]</f>
        <v>27329.59889682888</v>
      </c>
      <c r="D124" s="3">
        <f t="shared" si="1"/>
        <v>274.43725593932868</v>
      </c>
      <c r="E124" s="14">
        <f>攤還表[[#This Row],[本金]]+攤還表[[#This Row],[利息]]</f>
        <v>27604.036152768211</v>
      </c>
    </row>
    <row r="125" spans="1:5" x14ac:dyDescent="0.25">
      <c r="A125" s="1">
        <v>116</v>
      </c>
      <c r="B125" s="3">
        <f>B124-攤還表[[#This Row],[本金]]</f>
        <v>109957.60643844471</v>
      </c>
      <c r="C125" s="3">
        <f>每月繳款-攤還表[[#This Row],[利息]]</f>
        <v>27375.148228323596</v>
      </c>
      <c r="D125" s="3">
        <f t="shared" si="1"/>
        <v>228.88792444461384</v>
      </c>
      <c r="E125" s="14">
        <f>攤還表[[#This Row],[本金]]+攤還表[[#This Row],[利息]]</f>
        <v>27604.036152768211</v>
      </c>
    </row>
    <row r="126" spans="1:5" x14ac:dyDescent="0.25">
      <c r="A126" s="9">
        <v>117</v>
      </c>
      <c r="B126" s="3">
        <f>B125-攤還表[[#This Row],[本金]]</f>
        <v>82536.832963073903</v>
      </c>
      <c r="C126" s="3">
        <f>每月繳款-攤還表[[#This Row],[利息]]</f>
        <v>27420.773475370803</v>
      </c>
      <c r="D126" s="3">
        <f t="shared" si="1"/>
        <v>183.26267739740786</v>
      </c>
      <c r="E126" s="14">
        <f>攤還表[[#This Row],[本金]]+攤還表[[#This Row],[利息]]</f>
        <v>27604.036152768211</v>
      </c>
    </row>
    <row r="127" spans="1:5" x14ac:dyDescent="0.25">
      <c r="A127" s="9">
        <v>118</v>
      </c>
      <c r="B127" s="3">
        <f>B126-攤還表[[#This Row],[本金]]</f>
        <v>55070.35819857748</v>
      </c>
      <c r="C127" s="3">
        <f>每月繳款-攤還表[[#This Row],[利息]]</f>
        <v>27466.474764496423</v>
      </c>
      <c r="D127" s="3">
        <f t="shared" si="1"/>
        <v>137.56138827178984</v>
      </c>
      <c r="E127" s="14">
        <f>攤還表[[#This Row],[本金]]+攤還表[[#This Row],[利息]]</f>
        <v>27604.036152768211</v>
      </c>
    </row>
    <row r="128" spans="1:5" x14ac:dyDescent="0.25">
      <c r="A128" s="9">
        <v>119</v>
      </c>
      <c r="B128" s="3">
        <f>B127-攤還表[[#This Row],[本金]]</f>
        <v>27558.105976140232</v>
      </c>
      <c r="C128" s="3">
        <f>每月繳款-攤還表[[#This Row],[利息]]</f>
        <v>27512.252222437248</v>
      </c>
      <c r="D128" s="3">
        <f t="shared" si="1"/>
        <v>91.783930330962463</v>
      </c>
      <c r="E128" s="14">
        <f>攤還表[[#This Row],[本金]]+攤還表[[#This Row],[利息]]</f>
        <v>27604.036152768211</v>
      </c>
    </row>
    <row r="129" spans="1:5" x14ac:dyDescent="0.25">
      <c r="A129" s="9">
        <v>120</v>
      </c>
      <c r="B129" s="11">
        <f>B128-攤還表[[#This Row],[本金]]</f>
        <v>-1.076841726899147E-9</v>
      </c>
      <c r="C129" s="3">
        <f>每月繳款-攤還表[[#This Row],[利息]]</f>
        <v>27558.105976141309</v>
      </c>
      <c r="D129" s="3">
        <f t="shared" si="1"/>
        <v>45.930176626900391</v>
      </c>
      <c r="E129" s="14">
        <f>攤還表[[#This Row],[本金]]+攤還表[[#This Row],[利息]]</f>
        <v>27604.036152768211</v>
      </c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4</vt:i4>
      </vt:variant>
    </vt:vector>
  </HeadingPairs>
  <TitlesOfParts>
    <vt:vector size="5" baseType="lpstr">
      <vt:lpstr>實作練習 (378頁)</vt:lpstr>
      <vt:lpstr>年利率</vt:lpstr>
      <vt:lpstr>每月繳款</vt:lpstr>
      <vt:lpstr>期數</vt:lpstr>
      <vt:lpstr>貸款金額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2015-07-30T00:34:51Z</dcterms:created>
  <dcterms:modified xsi:type="dcterms:W3CDTF">2016-05-20T13:27:50Z</dcterms:modified>
</cp:coreProperties>
</file>