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asterhsiao\Books\978-986-7283-71-9\chapter7\"/>
    </mc:Choice>
  </mc:AlternateContent>
  <bookViews>
    <workbookView xWindow="0" yWindow="60" windowWidth="14985" windowHeight="7575"/>
  </bookViews>
  <sheets>
    <sheet name="實作練習 (381頁)" sheetId="1" r:id="rId1"/>
  </sheets>
  <definedNames>
    <definedName name="年利率">'實作練習 (381頁)'!$B$2</definedName>
    <definedName name="每月攤還本金">'實作練習 (381頁)'!$B$4</definedName>
    <definedName name="最高月繳款">'實作練習 (381頁)'!$B$5</definedName>
    <definedName name="期數">'實作練習 (381頁)'!$B$3</definedName>
    <definedName name="貸款金額">'實作練習 (381頁)'!$B$1</definedName>
    <definedName name="總利息">'實作練習 (381頁)'!$B$6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4" i="1"/>
  <c r="C48" i="1" s="1"/>
  <c r="C120" i="1" l="1"/>
  <c r="C84" i="1"/>
  <c r="C116" i="1"/>
  <c r="C104" i="1"/>
  <c r="B5" i="1"/>
  <c r="C100" i="1"/>
  <c r="C124" i="1"/>
  <c r="C108" i="1"/>
  <c r="C92" i="1"/>
  <c r="C76" i="1"/>
  <c r="C60" i="1"/>
  <c r="C44" i="1"/>
  <c r="C88" i="1"/>
  <c r="C72" i="1"/>
  <c r="C56" i="1"/>
  <c r="C40" i="1"/>
  <c r="C52" i="1"/>
  <c r="C68" i="1"/>
  <c r="C128" i="1"/>
  <c r="C112" i="1"/>
  <c r="C96" i="1"/>
  <c r="C80" i="1"/>
  <c r="C64" i="1"/>
  <c r="C11" i="1"/>
  <c r="C122" i="1"/>
  <c r="C118" i="1"/>
  <c r="C114" i="1"/>
  <c r="C110" i="1"/>
  <c r="C106" i="1"/>
  <c r="C102" i="1"/>
  <c r="C98" i="1"/>
  <c r="C94" i="1"/>
  <c r="C90" i="1"/>
  <c r="C86" i="1"/>
  <c r="C82" i="1"/>
  <c r="C78" i="1"/>
  <c r="C74" i="1"/>
  <c r="C70" i="1"/>
  <c r="C66" i="1"/>
  <c r="C62" i="1"/>
  <c r="C58" i="1"/>
  <c r="C54" i="1"/>
  <c r="C50" i="1"/>
  <c r="C46" i="1"/>
  <c r="C42" i="1"/>
  <c r="C38" i="1"/>
  <c r="C34" i="1"/>
  <c r="C30" i="1"/>
  <c r="C26" i="1"/>
  <c r="C22" i="1"/>
  <c r="C18" i="1"/>
  <c r="C14" i="1"/>
  <c r="C36" i="1"/>
  <c r="C24" i="1"/>
  <c r="C126" i="1"/>
  <c r="C129" i="1"/>
  <c r="C125" i="1"/>
  <c r="C121" i="1"/>
  <c r="C117" i="1"/>
  <c r="C113" i="1"/>
  <c r="C109" i="1"/>
  <c r="C105" i="1"/>
  <c r="C101" i="1"/>
  <c r="C97" i="1"/>
  <c r="C93" i="1"/>
  <c r="C89" i="1"/>
  <c r="C85" i="1"/>
  <c r="C81" i="1"/>
  <c r="C77" i="1"/>
  <c r="C73" i="1"/>
  <c r="C69" i="1"/>
  <c r="C65" i="1"/>
  <c r="C61" i="1"/>
  <c r="C57" i="1"/>
  <c r="C53" i="1"/>
  <c r="C49" i="1"/>
  <c r="C45" i="1"/>
  <c r="C41" i="1"/>
  <c r="C37" i="1"/>
  <c r="C33" i="1"/>
  <c r="C29" i="1"/>
  <c r="C25" i="1"/>
  <c r="C21" i="1"/>
  <c r="C17" i="1"/>
  <c r="C13" i="1"/>
  <c r="C32" i="1"/>
  <c r="C28" i="1"/>
  <c r="C20" i="1"/>
  <c r="C16" i="1"/>
  <c r="C12" i="1"/>
  <c r="C10" i="1"/>
  <c r="C127" i="1"/>
  <c r="C123" i="1"/>
  <c r="C119" i="1"/>
  <c r="C115" i="1"/>
  <c r="C111" i="1"/>
  <c r="C107" i="1"/>
  <c r="C103" i="1"/>
  <c r="C99" i="1"/>
  <c r="C95" i="1"/>
  <c r="C91" i="1"/>
  <c r="C87" i="1"/>
  <c r="C83" i="1"/>
  <c r="C79" i="1"/>
  <c r="C75" i="1"/>
  <c r="C71" i="1"/>
  <c r="C67" i="1"/>
  <c r="C63" i="1"/>
  <c r="C59" i="1"/>
  <c r="C55" i="1"/>
  <c r="C51" i="1"/>
  <c r="C47" i="1"/>
  <c r="C43" i="1"/>
  <c r="C39" i="1"/>
  <c r="C35" i="1"/>
  <c r="C31" i="1"/>
  <c r="C27" i="1"/>
  <c r="C23" i="1"/>
  <c r="C19" i="1"/>
  <c r="C15" i="1"/>
  <c r="M24" i="1"/>
  <c r="L24" i="1"/>
  <c r="M25" i="1" l="1"/>
  <c r="B9" i="1"/>
  <c r="D10" i="1" s="1"/>
  <c r="E10" i="1" s="1"/>
  <c r="L25" i="1" l="1"/>
  <c r="B10" i="1" l="1"/>
  <c r="B11" i="1" l="1"/>
  <c r="D11" i="1"/>
  <c r="E11" i="1" l="1"/>
  <c r="D12" i="1"/>
  <c r="E12" i="1" s="1"/>
  <c r="B12" i="1"/>
  <c r="D13" i="1" l="1"/>
  <c r="B13" i="1"/>
  <c r="E13" i="1" l="1"/>
  <c r="D14" i="1"/>
  <c r="E14" i="1" s="1"/>
  <c r="B14" i="1"/>
  <c r="D15" i="1" l="1"/>
  <c r="B15" i="1"/>
  <c r="E15" i="1" l="1"/>
  <c r="D16" i="1"/>
  <c r="E16" i="1" s="1"/>
  <c r="B16" i="1"/>
  <c r="D17" i="1" l="1"/>
  <c r="E17" i="1" s="1"/>
  <c r="B17" i="1"/>
  <c r="D18" i="1" l="1"/>
  <c r="E18" i="1" s="1"/>
  <c r="B18" i="1"/>
  <c r="D19" i="1" l="1"/>
  <c r="E19" i="1" s="1"/>
  <c r="B19" i="1"/>
  <c r="D20" i="1" l="1"/>
  <c r="E20" i="1" s="1"/>
  <c r="B20" i="1"/>
  <c r="D21" i="1" l="1"/>
  <c r="E21" i="1" s="1"/>
  <c r="B21" i="1"/>
  <c r="D22" i="1" l="1"/>
  <c r="E22" i="1" s="1"/>
  <c r="B22" i="1"/>
  <c r="D23" i="1" l="1"/>
  <c r="E23" i="1" s="1"/>
  <c r="B23" i="1"/>
  <c r="D24" i="1" l="1"/>
  <c r="E24" i="1" s="1"/>
  <c r="B24" i="1"/>
  <c r="D25" i="1" l="1"/>
  <c r="E25" i="1" s="1"/>
  <c r="B25" i="1"/>
  <c r="D26" i="1" l="1"/>
  <c r="E26" i="1" s="1"/>
  <c r="B26" i="1"/>
  <c r="D27" i="1" l="1"/>
  <c r="E27" i="1" s="1"/>
  <c r="B27" i="1"/>
  <c r="D28" i="1" l="1"/>
  <c r="E28" i="1" s="1"/>
  <c r="B28" i="1"/>
  <c r="D29" i="1" l="1"/>
  <c r="E29" i="1" s="1"/>
  <c r="B29" i="1"/>
  <c r="D30" i="1" l="1"/>
  <c r="E30" i="1" s="1"/>
  <c r="B30" i="1"/>
  <c r="D31" i="1" l="1"/>
  <c r="E31" i="1" s="1"/>
  <c r="B31" i="1"/>
  <c r="D32" i="1" l="1"/>
  <c r="E32" i="1" s="1"/>
  <c r="B32" i="1"/>
  <c r="D33" i="1" l="1"/>
  <c r="E33" i="1" s="1"/>
  <c r="B33" i="1"/>
  <c r="D34" i="1" l="1"/>
  <c r="E34" i="1" s="1"/>
  <c r="B34" i="1"/>
  <c r="D35" i="1" l="1"/>
  <c r="E35" i="1" s="1"/>
  <c r="B35" i="1"/>
  <c r="D36" i="1" l="1"/>
  <c r="E36" i="1" s="1"/>
  <c r="B36" i="1"/>
  <c r="D37" i="1" l="1"/>
  <c r="E37" i="1" s="1"/>
  <c r="B37" i="1"/>
  <c r="D38" i="1" l="1"/>
  <c r="E38" i="1" s="1"/>
  <c r="B38" i="1"/>
  <c r="D39" i="1" l="1"/>
  <c r="E39" i="1" s="1"/>
  <c r="B39" i="1"/>
  <c r="D40" i="1" l="1"/>
  <c r="E40" i="1" s="1"/>
  <c r="B40" i="1"/>
  <c r="D41" i="1" l="1"/>
  <c r="E41" i="1" s="1"/>
  <c r="B41" i="1"/>
  <c r="D42" i="1" l="1"/>
  <c r="E42" i="1" s="1"/>
  <c r="B42" i="1"/>
  <c r="D43" i="1" l="1"/>
  <c r="E43" i="1" s="1"/>
  <c r="B43" i="1"/>
  <c r="D44" i="1" l="1"/>
  <c r="E44" i="1" s="1"/>
  <c r="B44" i="1"/>
  <c r="D45" i="1" l="1"/>
  <c r="B45" i="1"/>
  <c r="B46" i="1" l="1"/>
  <c r="D46" i="1"/>
  <c r="E46" i="1" s="1"/>
  <c r="E45" i="1"/>
  <c r="B47" i="1" l="1"/>
  <c r="D47" i="1"/>
  <c r="E47" i="1" s="1"/>
  <c r="B48" i="1" l="1"/>
  <c r="D48" i="1"/>
  <c r="E48" i="1" s="1"/>
  <c r="B49" i="1" l="1"/>
  <c r="D49" i="1"/>
  <c r="E49" i="1" s="1"/>
  <c r="B50" i="1" l="1"/>
  <c r="D50" i="1"/>
  <c r="E50" i="1" s="1"/>
  <c r="B51" i="1" l="1"/>
  <c r="D51" i="1"/>
  <c r="E51" i="1" s="1"/>
  <c r="B52" i="1" l="1"/>
  <c r="D52" i="1"/>
  <c r="E52" i="1" s="1"/>
  <c r="B53" i="1" l="1"/>
  <c r="D53" i="1"/>
  <c r="E53" i="1" s="1"/>
  <c r="B54" i="1" l="1"/>
  <c r="D54" i="1"/>
  <c r="E54" i="1" s="1"/>
  <c r="B55" i="1" l="1"/>
  <c r="D55" i="1"/>
  <c r="E55" i="1" s="1"/>
  <c r="B56" i="1" l="1"/>
  <c r="D56" i="1"/>
  <c r="E56" i="1" s="1"/>
  <c r="B57" i="1" l="1"/>
  <c r="D57" i="1"/>
  <c r="E57" i="1" s="1"/>
  <c r="B58" i="1" l="1"/>
  <c r="D58" i="1"/>
  <c r="E58" i="1" s="1"/>
  <c r="B59" i="1" l="1"/>
  <c r="D59" i="1"/>
  <c r="E59" i="1" s="1"/>
  <c r="B60" i="1" l="1"/>
  <c r="D60" i="1"/>
  <c r="E60" i="1" s="1"/>
  <c r="B61" i="1" l="1"/>
  <c r="D61" i="1"/>
  <c r="E61" i="1" s="1"/>
  <c r="B62" i="1" l="1"/>
  <c r="D62" i="1"/>
  <c r="E62" i="1" s="1"/>
  <c r="B63" i="1" l="1"/>
  <c r="D63" i="1"/>
  <c r="E63" i="1" s="1"/>
  <c r="B64" i="1" l="1"/>
  <c r="D64" i="1"/>
  <c r="E64" i="1" s="1"/>
  <c r="B65" i="1" l="1"/>
  <c r="D65" i="1"/>
  <c r="E65" i="1" s="1"/>
  <c r="B66" i="1" l="1"/>
  <c r="D66" i="1"/>
  <c r="E66" i="1" s="1"/>
  <c r="B67" i="1" l="1"/>
  <c r="D67" i="1"/>
  <c r="E67" i="1" s="1"/>
  <c r="B68" i="1" l="1"/>
  <c r="D68" i="1"/>
  <c r="E68" i="1" s="1"/>
  <c r="B69" i="1" l="1"/>
  <c r="D69" i="1"/>
  <c r="E69" i="1" s="1"/>
  <c r="B70" i="1" l="1"/>
  <c r="D70" i="1"/>
  <c r="E70" i="1" s="1"/>
  <c r="B71" i="1" l="1"/>
  <c r="D71" i="1"/>
  <c r="E71" i="1" s="1"/>
  <c r="B72" i="1" l="1"/>
  <c r="D72" i="1"/>
  <c r="E72" i="1" s="1"/>
  <c r="B73" i="1" l="1"/>
  <c r="D73" i="1"/>
  <c r="E73" i="1" s="1"/>
  <c r="B74" i="1" l="1"/>
  <c r="D74" i="1"/>
  <c r="E74" i="1" s="1"/>
  <c r="B75" i="1" l="1"/>
  <c r="D75" i="1"/>
  <c r="E75" i="1" s="1"/>
  <c r="B76" i="1" l="1"/>
  <c r="D76" i="1"/>
  <c r="E76" i="1" s="1"/>
  <c r="B77" i="1" l="1"/>
  <c r="D77" i="1"/>
  <c r="E77" i="1" s="1"/>
  <c r="B78" i="1" l="1"/>
  <c r="D78" i="1"/>
  <c r="E78" i="1" s="1"/>
  <c r="B79" i="1" l="1"/>
  <c r="D79" i="1"/>
  <c r="E79" i="1" s="1"/>
  <c r="B80" i="1" l="1"/>
  <c r="D80" i="1"/>
  <c r="E80" i="1" s="1"/>
  <c r="B81" i="1" l="1"/>
  <c r="D81" i="1"/>
  <c r="E81" i="1" s="1"/>
  <c r="B82" i="1" l="1"/>
  <c r="D82" i="1"/>
  <c r="E82" i="1" s="1"/>
  <c r="B83" i="1" l="1"/>
  <c r="D83" i="1"/>
  <c r="E83" i="1" s="1"/>
  <c r="B84" i="1" l="1"/>
  <c r="D84" i="1"/>
  <c r="E84" i="1" s="1"/>
  <c r="B85" i="1" l="1"/>
  <c r="D85" i="1"/>
  <c r="E85" i="1" s="1"/>
  <c r="B86" i="1" l="1"/>
  <c r="D86" i="1"/>
  <c r="E86" i="1" s="1"/>
  <c r="B87" i="1" l="1"/>
  <c r="D87" i="1"/>
  <c r="E87" i="1" s="1"/>
  <c r="B88" i="1" l="1"/>
  <c r="D88" i="1"/>
  <c r="E88" i="1" s="1"/>
  <c r="B89" i="1" l="1"/>
  <c r="D89" i="1"/>
  <c r="E89" i="1" s="1"/>
  <c r="B90" i="1" l="1"/>
  <c r="D90" i="1"/>
  <c r="E90" i="1" s="1"/>
  <c r="B91" i="1" l="1"/>
  <c r="D91" i="1"/>
  <c r="E91" i="1" s="1"/>
  <c r="B92" i="1" l="1"/>
  <c r="D92" i="1"/>
  <c r="E92" i="1" s="1"/>
  <c r="B93" i="1" l="1"/>
  <c r="D93" i="1"/>
  <c r="E93" i="1" s="1"/>
  <c r="B94" i="1" l="1"/>
  <c r="D94" i="1"/>
  <c r="E94" i="1" s="1"/>
  <c r="B95" i="1" l="1"/>
  <c r="D95" i="1"/>
  <c r="E95" i="1" s="1"/>
  <c r="B96" i="1" l="1"/>
  <c r="D96" i="1"/>
  <c r="E96" i="1" s="1"/>
  <c r="B97" i="1" l="1"/>
  <c r="D97" i="1"/>
  <c r="E97" i="1" s="1"/>
  <c r="B98" i="1" l="1"/>
  <c r="D98" i="1"/>
  <c r="E98" i="1" s="1"/>
  <c r="B99" i="1" l="1"/>
  <c r="D99" i="1"/>
  <c r="E99" i="1" s="1"/>
  <c r="B100" i="1" l="1"/>
  <c r="D100" i="1"/>
  <c r="E100" i="1" s="1"/>
  <c r="B101" i="1" l="1"/>
  <c r="D101" i="1"/>
  <c r="E101" i="1" s="1"/>
  <c r="B102" i="1" l="1"/>
  <c r="D102" i="1"/>
  <c r="E102" i="1" s="1"/>
  <c r="B103" i="1" l="1"/>
  <c r="D103" i="1"/>
  <c r="E103" i="1" s="1"/>
  <c r="B104" i="1" l="1"/>
  <c r="D104" i="1"/>
  <c r="E104" i="1" s="1"/>
  <c r="B105" i="1" l="1"/>
  <c r="D105" i="1"/>
  <c r="E105" i="1" s="1"/>
  <c r="B106" i="1" l="1"/>
  <c r="D106" i="1"/>
  <c r="E106" i="1" s="1"/>
  <c r="B107" i="1" l="1"/>
  <c r="D107" i="1"/>
  <c r="E107" i="1" s="1"/>
  <c r="B108" i="1" l="1"/>
  <c r="D108" i="1"/>
  <c r="E108" i="1" s="1"/>
  <c r="B109" i="1" l="1"/>
  <c r="D109" i="1"/>
  <c r="E109" i="1" s="1"/>
  <c r="B110" i="1" l="1"/>
  <c r="D110" i="1"/>
  <c r="E110" i="1" s="1"/>
  <c r="B111" i="1" l="1"/>
  <c r="D111" i="1"/>
  <c r="E111" i="1" s="1"/>
  <c r="B112" i="1" l="1"/>
  <c r="D112" i="1"/>
  <c r="E112" i="1" s="1"/>
  <c r="B113" i="1" l="1"/>
  <c r="D113" i="1"/>
  <c r="E113" i="1" s="1"/>
  <c r="B114" i="1" l="1"/>
  <c r="D114" i="1"/>
  <c r="E114" i="1" s="1"/>
  <c r="B115" i="1" l="1"/>
  <c r="D115" i="1"/>
  <c r="E115" i="1" s="1"/>
  <c r="B116" i="1" l="1"/>
  <c r="D116" i="1"/>
  <c r="E116" i="1" s="1"/>
  <c r="B117" i="1" l="1"/>
  <c r="D117" i="1"/>
  <c r="E117" i="1" s="1"/>
  <c r="B118" i="1" l="1"/>
  <c r="D118" i="1"/>
  <c r="E118" i="1" s="1"/>
  <c r="B119" i="1" l="1"/>
  <c r="D119" i="1"/>
  <c r="E119" i="1" s="1"/>
  <c r="B120" i="1" l="1"/>
  <c r="D120" i="1"/>
  <c r="E120" i="1" s="1"/>
  <c r="B121" i="1" l="1"/>
  <c r="D121" i="1"/>
  <c r="E121" i="1" s="1"/>
  <c r="B122" i="1" l="1"/>
  <c r="D122" i="1"/>
  <c r="E122" i="1" s="1"/>
  <c r="B123" i="1" l="1"/>
  <c r="D123" i="1"/>
  <c r="E123" i="1" s="1"/>
  <c r="B124" i="1" l="1"/>
  <c r="D124" i="1"/>
  <c r="E124" i="1" s="1"/>
  <c r="B125" i="1" l="1"/>
  <c r="D125" i="1"/>
  <c r="E125" i="1" s="1"/>
  <c r="B126" i="1" l="1"/>
  <c r="D126" i="1"/>
  <c r="E126" i="1" s="1"/>
  <c r="B127" i="1" l="1"/>
  <c r="D127" i="1"/>
  <c r="E127" i="1" s="1"/>
  <c r="B128" i="1" l="1"/>
  <c r="D128" i="1"/>
  <c r="E128" i="1" s="1"/>
  <c r="B129" i="1" l="1"/>
  <c r="D129" i="1"/>
  <c r="E129" i="1" s="1"/>
</calcChain>
</file>

<file path=xl/sharedStrings.xml><?xml version="1.0" encoding="utf-8"?>
<sst xmlns="http://schemas.openxmlformats.org/spreadsheetml/2006/main" count="12" uniqueCount="12">
  <si>
    <t>貸款金額</t>
    <phoneticPr fontId="2" type="noConversion"/>
  </si>
  <si>
    <t>年利率</t>
    <phoneticPr fontId="2" type="noConversion"/>
  </si>
  <si>
    <t>期數</t>
    <phoneticPr fontId="2" type="noConversion"/>
  </si>
  <si>
    <t>貸款餘額</t>
    <phoneticPr fontId="2" type="noConversion"/>
  </si>
  <si>
    <t>本金</t>
    <phoneticPr fontId="2" type="noConversion"/>
  </si>
  <si>
    <t>利息</t>
    <phoneticPr fontId="2" type="noConversion"/>
  </si>
  <si>
    <t>每月繳款</t>
    <phoneticPr fontId="2" type="noConversion"/>
  </si>
  <si>
    <t>總利息</t>
    <phoneticPr fontId="2" type="noConversion"/>
  </si>
  <si>
    <t>每月攤還本金</t>
    <phoneticPr fontId="2" type="noConversion"/>
  </si>
  <si>
    <t>年數</t>
    <phoneticPr fontId="2" type="noConversion"/>
  </si>
  <si>
    <t>期數(月數)</t>
    <phoneticPr fontId="2" type="noConversion"/>
  </si>
  <si>
    <t>首月繳款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</si>
</sst>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;[Red]\-#,##0\ "/>
  </numFmts>
  <fonts count="5" x14ac:knownFonts="1"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0" tint="-4.9989318521683403E-2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3" fillId="4" borderId="0" xfId="0" applyNumberFormat="1" applyFont="1" applyFill="1">
      <alignment vertical="center"/>
    </xf>
    <xf numFmtId="0" fontId="3" fillId="0" borderId="1" xfId="0" applyFont="1" applyBorder="1">
      <alignment vertical="center"/>
    </xf>
    <xf numFmtId="176" fontId="3" fillId="3" borderId="1" xfId="0" applyNumberFormat="1" applyFont="1" applyFill="1" applyBorder="1">
      <alignment vertical="center"/>
    </xf>
    <xf numFmtId="10" fontId="3" fillId="3" borderId="1" xfId="0" applyNumberFormat="1" applyFont="1" applyFill="1" applyBorder="1">
      <alignment vertical="center"/>
    </xf>
    <xf numFmtId="0" fontId="3" fillId="3" borderId="1" xfId="0" applyFont="1" applyFill="1" applyBorder="1">
      <alignment vertical="center"/>
    </xf>
    <xf numFmtId="176" fontId="3" fillId="4" borderId="1" xfId="0" applyNumberFormat="1" applyFont="1" applyFill="1" applyBorder="1">
      <alignment vertical="center"/>
    </xf>
    <xf numFmtId="0" fontId="3" fillId="4" borderId="0" xfId="0" applyFont="1" applyFill="1" applyAlignment="1">
      <alignment horizontal="center" vertical="center"/>
    </xf>
    <xf numFmtId="0" fontId="1" fillId="0" borderId="1" xfId="0" applyFont="1" applyBorder="1">
      <alignment vertical="center"/>
    </xf>
  </cellXfs>
  <cellStyles count="1">
    <cellStyle name="一般" xfId="0" builtinId="0"/>
  </cellStyles>
  <dxfs count="7"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sz="1200"/>
              <a:t>最高攤還金額及總利息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2834777761603652"/>
          <c:y val="0.12499517779160858"/>
          <c:w val="0.74267335802057111"/>
          <c:h val="0.66648224398574174"/>
        </c:manualLayout>
      </c:layout>
      <c:lineChart>
        <c:grouping val="standard"/>
        <c:varyColors val="0"/>
        <c:ser>
          <c:idx val="0"/>
          <c:order val="0"/>
          <c:tx>
            <c:strRef>
              <c:f>'實作練習 (381頁)'!$L$24</c:f>
              <c:strCache>
                <c:ptCount val="1"/>
                <c:pt idx="0">
                  <c:v>首月繳款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8.3467834990786666E-2"/>
                  <c:y val="2.010860899219702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'實作練習 (381頁)'!$K$26:$K$31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'實作練習 (381頁)'!$L$26:$L$31</c:f>
              <c:numCache>
                <c:formatCode>#,##0_ ;[Red]\-#,##0\ </c:formatCode>
                <c:ptCount val="6"/>
                <c:pt idx="0">
                  <c:v>605000</c:v>
                </c:pt>
                <c:pt idx="1">
                  <c:v>305000</c:v>
                </c:pt>
                <c:pt idx="2">
                  <c:v>205000</c:v>
                </c:pt>
                <c:pt idx="3">
                  <c:v>155000</c:v>
                </c:pt>
                <c:pt idx="4">
                  <c:v>125000</c:v>
                </c:pt>
                <c:pt idx="5">
                  <c:v>105000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6544848"/>
        <c:axId val="576544456"/>
      </c:lineChart>
      <c:lineChart>
        <c:grouping val="standard"/>
        <c:varyColors val="0"/>
        <c:ser>
          <c:idx val="2"/>
          <c:order val="1"/>
          <c:tx>
            <c:strRef>
              <c:f>'實作練習 (381頁)'!$M$24</c:f>
              <c:strCache>
                <c:ptCount val="1"/>
                <c:pt idx="0">
                  <c:v>總利息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6.6062977309280443E-2"/>
                  <c:y val="-4.69216950512568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'實作練習 (381頁)'!$M$26:$M$31</c:f>
              <c:numCache>
                <c:formatCode>#,##0_ ;[Red]\-#,##0\ </c:formatCode>
                <c:ptCount val="6"/>
                <c:pt idx="0">
                  <c:v>15000</c:v>
                </c:pt>
                <c:pt idx="1">
                  <c:v>27500</c:v>
                </c:pt>
                <c:pt idx="2">
                  <c:v>40000</c:v>
                </c:pt>
                <c:pt idx="3">
                  <c:v>52500</c:v>
                </c:pt>
                <c:pt idx="4">
                  <c:v>65000</c:v>
                </c:pt>
                <c:pt idx="5">
                  <c:v>77500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6543280"/>
        <c:axId val="576546416"/>
      </c:lineChart>
      <c:catAx>
        <c:axId val="57654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6544456"/>
        <c:crosses val="autoZero"/>
        <c:auto val="1"/>
        <c:lblAlgn val="ctr"/>
        <c:lblOffset val="100"/>
        <c:noMultiLvlLbl val="0"/>
      </c:catAx>
      <c:valAx>
        <c:axId val="576544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最高月繳款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6544848"/>
        <c:crosses val="autoZero"/>
        <c:crossBetween val="between"/>
      </c:valAx>
      <c:valAx>
        <c:axId val="57654641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總利息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_ ;[Red]\-#,##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6543280"/>
        <c:crosses val="max"/>
        <c:crossBetween val="between"/>
      </c:valAx>
      <c:catAx>
        <c:axId val="576543280"/>
        <c:scaling>
          <c:orientation val="minMax"/>
        </c:scaling>
        <c:delete val="1"/>
        <c:axPos val="b"/>
        <c:majorTickMark val="out"/>
        <c:minorTickMark val="none"/>
        <c:tickLblPos val="nextTo"/>
        <c:crossAx val="5765464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本金平均攤還  每月繳款分布圖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3146520694408426"/>
          <c:y val="0.17694444444444443"/>
          <c:w val="0.83846944342516849"/>
          <c:h val="0.5972761738116069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'實作練習 (381頁)'!$C$8</c:f>
              <c:strCache>
                <c:ptCount val="1"/>
                <c:pt idx="0">
                  <c:v>本金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'實作練習 (381頁)'!$A$10:$A$129</c:f>
              <c:numCache>
                <c:formatCode>General</c:formatCode>
                <c:ptCount val="1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</c:numCache>
            </c:numRef>
          </c:cat>
          <c:val>
            <c:numRef>
              <c:f>'實作練習 (381頁)'!$C$10:$C$129</c:f>
              <c:numCache>
                <c:formatCode>#,##0_ ;[Red]\-#,##0\ </c:formatCode>
                <c:ptCount val="120"/>
                <c:pt idx="0">
                  <c:v>25000</c:v>
                </c:pt>
                <c:pt idx="1">
                  <c:v>25000</c:v>
                </c:pt>
                <c:pt idx="2">
                  <c:v>25000</c:v>
                </c:pt>
                <c:pt idx="3">
                  <c:v>25000</c:v>
                </c:pt>
                <c:pt idx="4">
                  <c:v>25000</c:v>
                </c:pt>
                <c:pt idx="5">
                  <c:v>25000</c:v>
                </c:pt>
                <c:pt idx="6">
                  <c:v>25000</c:v>
                </c:pt>
                <c:pt idx="7">
                  <c:v>25000</c:v>
                </c:pt>
                <c:pt idx="8">
                  <c:v>25000</c:v>
                </c:pt>
                <c:pt idx="9">
                  <c:v>25000</c:v>
                </c:pt>
                <c:pt idx="10">
                  <c:v>25000</c:v>
                </c:pt>
                <c:pt idx="11">
                  <c:v>25000</c:v>
                </c:pt>
                <c:pt idx="12">
                  <c:v>25000</c:v>
                </c:pt>
                <c:pt idx="13">
                  <c:v>25000</c:v>
                </c:pt>
                <c:pt idx="14">
                  <c:v>25000</c:v>
                </c:pt>
                <c:pt idx="15">
                  <c:v>25000</c:v>
                </c:pt>
                <c:pt idx="16">
                  <c:v>25000</c:v>
                </c:pt>
                <c:pt idx="17">
                  <c:v>25000</c:v>
                </c:pt>
                <c:pt idx="18">
                  <c:v>25000</c:v>
                </c:pt>
                <c:pt idx="19">
                  <c:v>25000</c:v>
                </c:pt>
                <c:pt idx="20">
                  <c:v>25000</c:v>
                </c:pt>
                <c:pt idx="21">
                  <c:v>25000</c:v>
                </c:pt>
                <c:pt idx="22">
                  <c:v>25000</c:v>
                </c:pt>
                <c:pt idx="23">
                  <c:v>25000</c:v>
                </c:pt>
                <c:pt idx="24">
                  <c:v>25000</c:v>
                </c:pt>
                <c:pt idx="25">
                  <c:v>25000</c:v>
                </c:pt>
                <c:pt idx="26">
                  <c:v>25000</c:v>
                </c:pt>
                <c:pt idx="27">
                  <c:v>25000</c:v>
                </c:pt>
                <c:pt idx="28">
                  <c:v>25000</c:v>
                </c:pt>
                <c:pt idx="29">
                  <c:v>25000</c:v>
                </c:pt>
                <c:pt idx="30">
                  <c:v>25000</c:v>
                </c:pt>
                <c:pt idx="31">
                  <c:v>25000</c:v>
                </c:pt>
                <c:pt idx="32">
                  <c:v>25000</c:v>
                </c:pt>
                <c:pt idx="33">
                  <c:v>25000</c:v>
                </c:pt>
                <c:pt idx="34">
                  <c:v>25000</c:v>
                </c:pt>
                <c:pt idx="35">
                  <c:v>25000</c:v>
                </c:pt>
                <c:pt idx="36">
                  <c:v>25000</c:v>
                </c:pt>
                <c:pt idx="37">
                  <c:v>25000</c:v>
                </c:pt>
                <c:pt idx="38">
                  <c:v>25000</c:v>
                </c:pt>
                <c:pt idx="39">
                  <c:v>25000</c:v>
                </c:pt>
                <c:pt idx="40">
                  <c:v>25000</c:v>
                </c:pt>
                <c:pt idx="41">
                  <c:v>25000</c:v>
                </c:pt>
                <c:pt idx="42">
                  <c:v>25000</c:v>
                </c:pt>
                <c:pt idx="43">
                  <c:v>25000</c:v>
                </c:pt>
                <c:pt idx="44">
                  <c:v>25000</c:v>
                </c:pt>
                <c:pt idx="45">
                  <c:v>25000</c:v>
                </c:pt>
                <c:pt idx="46">
                  <c:v>25000</c:v>
                </c:pt>
                <c:pt idx="47">
                  <c:v>25000</c:v>
                </c:pt>
                <c:pt idx="48">
                  <c:v>25000</c:v>
                </c:pt>
                <c:pt idx="49">
                  <c:v>25000</c:v>
                </c:pt>
                <c:pt idx="50">
                  <c:v>25000</c:v>
                </c:pt>
                <c:pt idx="51">
                  <c:v>25000</c:v>
                </c:pt>
                <c:pt idx="52">
                  <c:v>25000</c:v>
                </c:pt>
                <c:pt idx="53">
                  <c:v>25000</c:v>
                </c:pt>
                <c:pt idx="54">
                  <c:v>25000</c:v>
                </c:pt>
                <c:pt idx="55">
                  <c:v>25000</c:v>
                </c:pt>
                <c:pt idx="56">
                  <c:v>25000</c:v>
                </c:pt>
                <c:pt idx="57">
                  <c:v>25000</c:v>
                </c:pt>
                <c:pt idx="58">
                  <c:v>25000</c:v>
                </c:pt>
                <c:pt idx="59">
                  <c:v>25000</c:v>
                </c:pt>
                <c:pt idx="60">
                  <c:v>25000</c:v>
                </c:pt>
                <c:pt idx="61">
                  <c:v>25000</c:v>
                </c:pt>
                <c:pt idx="62">
                  <c:v>25000</c:v>
                </c:pt>
                <c:pt idx="63">
                  <c:v>25000</c:v>
                </c:pt>
                <c:pt idx="64">
                  <c:v>25000</c:v>
                </c:pt>
                <c:pt idx="65">
                  <c:v>25000</c:v>
                </c:pt>
                <c:pt idx="66">
                  <c:v>25000</c:v>
                </c:pt>
                <c:pt idx="67">
                  <c:v>25000</c:v>
                </c:pt>
                <c:pt idx="68">
                  <c:v>25000</c:v>
                </c:pt>
                <c:pt idx="69">
                  <c:v>25000</c:v>
                </c:pt>
                <c:pt idx="70">
                  <c:v>25000</c:v>
                </c:pt>
                <c:pt idx="71">
                  <c:v>25000</c:v>
                </c:pt>
                <c:pt idx="72">
                  <c:v>25000</c:v>
                </c:pt>
                <c:pt idx="73">
                  <c:v>25000</c:v>
                </c:pt>
                <c:pt idx="74">
                  <c:v>25000</c:v>
                </c:pt>
                <c:pt idx="75">
                  <c:v>25000</c:v>
                </c:pt>
                <c:pt idx="76">
                  <c:v>25000</c:v>
                </c:pt>
                <c:pt idx="77">
                  <c:v>25000</c:v>
                </c:pt>
                <c:pt idx="78">
                  <c:v>25000</c:v>
                </c:pt>
                <c:pt idx="79">
                  <c:v>25000</c:v>
                </c:pt>
                <c:pt idx="80">
                  <c:v>25000</c:v>
                </c:pt>
                <c:pt idx="81">
                  <c:v>25000</c:v>
                </c:pt>
                <c:pt idx="82">
                  <c:v>25000</c:v>
                </c:pt>
                <c:pt idx="83">
                  <c:v>25000</c:v>
                </c:pt>
                <c:pt idx="84">
                  <c:v>25000</c:v>
                </c:pt>
                <c:pt idx="85">
                  <c:v>25000</c:v>
                </c:pt>
                <c:pt idx="86">
                  <c:v>25000</c:v>
                </c:pt>
                <c:pt idx="87">
                  <c:v>25000</c:v>
                </c:pt>
                <c:pt idx="88">
                  <c:v>25000</c:v>
                </c:pt>
                <c:pt idx="89">
                  <c:v>25000</c:v>
                </c:pt>
                <c:pt idx="90">
                  <c:v>25000</c:v>
                </c:pt>
                <c:pt idx="91">
                  <c:v>25000</c:v>
                </c:pt>
                <c:pt idx="92">
                  <c:v>25000</c:v>
                </c:pt>
                <c:pt idx="93">
                  <c:v>25000</c:v>
                </c:pt>
                <c:pt idx="94">
                  <c:v>25000</c:v>
                </c:pt>
                <c:pt idx="95">
                  <c:v>25000</c:v>
                </c:pt>
                <c:pt idx="96">
                  <c:v>25000</c:v>
                </c:pt>
                <c:pt idx="97">
                  <c:v>25000</c:v>
                </c:pt>
                <c:pt idx="98">
                  <c:v>25000</c:v>
                </c:pt>
                <c:pt idx="99">
                  <c:v>25000</c:v>
                </c:pt>
                <c:pt idx="100">
                  <c:v>25000</c:v>
                </c:pt>
                <c:pt idx="101">
                  <c:v>25000</c:v>
                </c:pt>
                <c:pt idx="102">
                  <c:v>25000</c:v>
                </c:pt>
                <c:pt idx="103">
                  <c:v>25000</c:v>
                </c:pt>
                <c:pt idx="104">
                  <c:v>25000</c:v>
                </c:pt>
                <c:pt idx="105">
                  <c:v>25000</c:v>
                </c:pt>
                <c:pt idx="106">
                  <c:v>25000</c:v>
                </c:pt>
                <c:pt idx="107">
                  <c:v>25000</c:v>
                </c:pt>
                <c:pt idx="108">
                  <c:v>25000</c:v>
                </c:pt>
                <c:pt idx="109">
                  <c:v>25000</c:v>
                </c:pt>
                <c:pt idx="110">
                  <c:v>25000</c:v>
                </c:pt>
                <c:pt idx="111">
                  <c:v>25000</c:v>
                </c:pt>
                <c:pt idx="112">
                  <c:v>25000</c:v>
                </c:pt>
                <c:pt idx="113">
                  <c:v>25000</c:v>
                </c:pt>
                <c:pt idx="114">
                  <c:v>25000</c:v>
                </c:pt>
                <c:pt idx="115">
                  <c:v>25000</c:v>
                </c:pt>
                <c:pt idx="116">
                  <c:v>25000</c:v>
                </c:pt>
                <c:pt idx="117">
                  <c:v>25000</c:v>
                </c:pt>
                <c:pt idx="118">
                  <c:v>25000</c:v>
                </c:pt>
                <c:pt idx="119">
                  <c:v>25000</c:v>
                </c:pt>
              </c:numCache>
            </c:numRef>
          </c:val>
        </c:ser>
        <c:ser>
          <c:idx val="1"/>
          <c:order val="1"/>
          <c:tx>
            <c:strRef>
              <c:f>'實作練習 (381頁)'!$D$8</c:f>
              <c:strCache>
                <c:ptCount val="1"/>
                <c:pt idx="0">
                  <c:v>利息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'實作練習 (381頁)'!$A$10:$A$129</c:f>
              <c:numCache>
                <c:formatCode>General</c:formatCode>
                <c:ptCount val="1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</c:numCache>
            </c:numRef>
          </c:cat>
          <c:val>
            <c:numRef>
              <c:f>'實作練習 (381頁)'!$D$10:$D$129</c:f>
              <c:numCache>
                <c:formatCode>#,##0_ ;[Red]\-#,##0\ </c:formatCode>
                <c:ptCount val="120"/>
                <c:pt idx="0">
                  <c:v>5000</c:v>
                </c:pt>
                <c:pt idx="1">
                  <c:v>4958.333333333333</c:v>
                </c:pt>
                <c:pt idx="2">
                  <c:v>4916.666666666667</c:v>
                </c:pt>
                <c:pt idx="3">
                  <c:v>4875</c:v>
                </c:pt>
                <c:pt idx="4">
                  <c:v>4833.333333333333</c:v>
                </c:pt>
                <c:pt idx="5">
                  <c:v>4791.666666666667</c:v>
                </c:pt>
                <c:pt idx="6">
                  <c:v>4750</c:v>
                </c:pt>
                <c:pt idx="7">
                  <c:v>4708.333333333333</c:v>
                </c:pt>
                <c:pt idx="8">
                  <c:v>4666.666666666667</c:v>
                </c:pt>
                <c:pt idx="9">
                  <c:v>4625</c:v>
                </c:pt>
                <c:pt idx="10">
                  <c:v>4583.333333333333</c:v>
                </c:pt>
                <c:pt idx="11">
                  <c:v>4541.666666666667</c:v>
                </c:pt>
                <c:pt idx="12">
                  <c:v>4500</c:v>
                </c:pt>
                <c:pt idx="13">
                  <c:v>4458.333333333333</c:v>
                </c:pt>
                <c:pt idx="14">
                  <c:v>4416.666666666667</c:v>
                </c:pt>
                <c:pt idx="15">
                  <c:v>4375</c:v>
                </c:pt>
                <c:pt idx="16">
                  <c:v>4333.333333333333</c:v>
                </c:pt>
                <c:pt idx="17">
                  <c:v>4291.666666666667</c:v>
                </c:pt>
                <c:pt idx="18">
                  <c:v>4250</c:v>
                </c:pt>
                <c:pt idx="19">
                  <c:v>4208.333333333333</c:v>
                </c:pt>
                <c:pt idx="20">
                  <c:v>4166.666666666667</c:v>
                </c:pt>
                <c:pt idx="21">
                  <c:v>4125</c:v>
                </c:pt>
                <c:pt idx="22">
                  <c:v>4083.3333333333335</c:v>
                </c:pt>
                <c:pt idx="23">
                  <c:v>4041.6666666666665</c:v>
                </c:pt>
                <c:pt idx="24">
                  <c:v>4000</c:v>
                </c:pt>
                <c:pt idx="25">
                  <c:v>3958.3333333333335</c:v>
                </c:pt>
                <c:pt idx="26">
                  <c:v>3916.6666666666665</c:v>
                </c:pt>
                <c:pt idx="27">
                  <c:v>3875</c:v>
                </c:pt>
                <c:pt idx="28">
                  <c:v>3833.3333333333335</c:v>
                </c:pt>
                <c:pt idx="29">
                  <c:v>3791.6666666666665</c:v>
                </c:pt>
                <c:pt idx="30">
                  <c:v>3750</c:v>
                </c:pt>
                <c:pt idx="31">
                  <c:v>3708.3333333333335</c:v>
                </c:pt>
                <c:pt idx="32">
                  <c:v>3666.6666666666665</c:v>
                </c:pt>
                <c:pt idx="33">
                  <c:v>3625</c:v>
                </c:pt>
                <c:pt idx="34">
                  <c:v>3583.3333333333335</c:v>
                </c:pt>
                <c:pt idx="35">
                  <c:v>3541.6666666666665</c:v>
                </c:pt>
                <c:pt idx="36">
                  <c:v>3500</c:v>
                </c:pt>
                <c:pt idx="37">
                  <c:v>3458.3333333333335</c:v>
                </c:pt>
                <c:pt idx="38">
                  <c:v>3416.6666666666665</c:v>
                </c:pt>
                <c:pt idx="39">
                  <c:v>3375</c:v>
                </c:pt>
                <c:pt idx="40">
                  <c:v>3333.3333333333335</c:v>
                </c:pt>
                <c:pt idx="41">
                  <c:v>3291.6666666666665</c:v>
                </c:pt>
                <c:pt idx="42">
                  <c:v>3250</c:v>
                </c:pt>
                <c:pt idx="43">
                  <c:v>3208.3333333333335</c:v>
                </c:pt>
                <c:pt idx="44">
                  <c:v>3166.6666666666665</c:v>
                </c:pt>
                <c:pt idx="45">
                  <c:v>3125</c:v>
                </c:pt>
                <c:pt idx="46">
                  <c:v>3083.3333333333335</c:v>
                </c:pt>
                <c:pt idx="47">
                  <c:v>3041.6666666666665</c:v>
                </c:pt>
                <c:pt idx="48">
                  <c:v>3000</c:v>
                </c:pt>
                <c:pt idx="49">
                  <c:v>2958.3333333333335</c:v>
                </c:pt>
                <c:pt idx="50">
                  <c:v>2916.6666666666665</c:v>
                </c:pt>
                <c:pt idx="51">
                  <c:v>2875</c:v>
                </c:pt>
                <c:pt idx="52">
                  <c:v>2833.3333333333335</c:v>
                </c:pt>
                <c:pt idx="53">
                  <c:v>2791.6666666666665</c:v>
                </c:pt>
                <c:pt idx="54">
                  <c:v>2750</c:v>
                </c:pt>
                <c:pt idx="55">
                  <c:v>2708.3333333333335</c:v>
                </c:pt>
                <c:pt idx="56">
                  <c:v>2666.6666666666665</c:v>
                </c:pt>
                <c:pt idx="57">
                  <c:v>2625</c:v>
                </c:pt>
                <c:pt idx="58">
                  <c:v>2583.3333333333335</c:v>
                </c:pt>
                <c:pt idx="59">
                  <c:v>2541.6666666666665</c:v>
                </c:pt>
                <c:pt idx="60">
                  <c:v>2500</c:v>
                </c:pt>
                <c:pt idx="61">
                  <c:v>2458.3333333333335</c:v>
                </c:pt>
                <c:pt idx="62">
                  <c:v>2416.6666666666665</c:v>
                </c:pt>
                <c:pt idx="63">
                  <c:v>2375</c:v>
                </c:pt>
                <c:pt idx="64">
                  <c:v>2333.3333333333335</c:v>
                </c:pt>
                <c:pt idx="65">
                  <c:v>2291.6666666666665</c:v>
                </c:pt>
                <c:pt idx="66">
                  <c:v>2250</c:v>
                </c:pt>
                <c:pt idx="67">
                  <c:v>2208.3333333333335</c:v>
                </c:pt>
                <c:pt idx="68">
                  <c:v>2166.6666666666665</c:v>
                </c:pt>
                <c:pt idx="69">
                  <c:v>2125</c:v>
                </c:pt>
                <c:pt idx="70">
                  <c:v>2083.3333333333335</c:v>
                </c:pt>
                <c:pt idx="71">
                  <c:v>2041.6666666666667</c:v>
                </c:pt>
                <c:pt idx="72">
                  <c:v>2000</c:v>
                </c:pt>
                <c:pt idx="73">
                  <c:v>1958.3333333333333</c:v>
                </c:pt>
                <c:pt idx="74">
                  <c:v>1916.6666666666667</c:v>
                </c:pt>
                <c:pt idx="75">
                  <c:v>1875</c:v>
                </c:pt>
                <c:pt idx="76">
                  <c:v>1833.3333333333333</c:v>
                </c:pt>
                <c:pt idx="77">
                  <c:v>1791.6666666666667</c:v>
                </c:pt>
                <c:pt idx="78">
                  <c:v>1750</c:v>
                </c:pt>
                <c:pt idx="79">
                  <c:v>1708.3333333333333</c:v>
                </c:pt>
                <c:pt idx="80">
                  <c:v>1666.6666666666667</c:v>
                </c:pt>
                <c:pt idx="81">
                  <c:v>1625</c:v>
                </c:pt>
                <c:pt idx="82">
                  <c:v>1583.3333333333333</c:v>
                </c:pt>
                <c:pt idx="83">
                  <c:v>1541.6666666666667</c:v>
                </c:pt>
                <c:pt idx="84">
                  <c:v>1500</c:v>
                </c:pt>
                <c:pt idx="85">
                  <c:v>1458.3333333333333</c:v>
                </c:pt>
                <c:pt idx="86">
                  <c:v>1416.6666666666667</c:v>
                </c:pt>
                <c:pt idx="87">
                  <c:v>1375</c:v>
                </c:pt>
                <c:pt idx="88">
                  <c:v>1333.3333333333333</c:v>
                </c:pt>
                <c:pt idx="89">
                  <c:v>1291.6666666666667</c:v>
                </c:pt>
                <c:pt idx="90">
                  <c:v>1250</c:v>
                </c:pt>
                <c:pt idx="91">
                  <c:v>1208.3333333333333</c:v>
                </c:pt>
                <c:pt idx="92">
                  <c:v>1166.6666666666667</c:v>
                </c:pt>
                <c:pt idx="93">
                  <c:v>1125</c:v>
                </c:pt>
                <c:pt idx="94">
                  <c:v>1083.3333333333333</c:v>
                </c:pt>
                <c:pt idx="95">
                  <c:v>1041.6666666666667</c:v>
                </c:pt>
                <c:pt idx="96">
                  <c:v>1000</c:v>
                </c:pt>
                <c:pt idx="97">
                  <c:v>958.33333333333337</c:v>
                </c:pt>
                <c:pt idx="98">
                  <c:v>916.66666666666663</c:v>
                </c:pt>
                <c:pt idx="99">
                  <c:v>875</c:v>
                </c:pt>
                <c:pt idx="100">
                  <c:v>833.33333333333337</c:v>
                </c:pt>
                <c:pt idx="101">
                  <c:v>791.66666666666663</c:v>
                </c:pt>
                <c:pt idx="102">
                  <c:v>750</c:v>
                </c:pt>
                <c:pt idx="103">
                  <c:v>708.33333333333337</c:v>
                </c:pt>
                <c:pt idx="104">
                  <c:v>666.66666666666663</c:v>
                </c:pt>
                <c:pt idx="105">
                  <c:v>625</c:v>
                </c:pt>
                <c:pt idx="106">
                  <c:v>583.33333333333337</c:v>
                </c:pt>
                <c:pt idx="107">
                  <c:v>541.66666666666663</c:v>
                </c:pt>
                <c:pt idx="108">
                  <c:v>500</c:v>
                </c:pt>
                <c:pt idx="109">
                  <c:v>458.33333333333331</c:v>
                </c:pt>
                <c:pt idx="110">
                  <c:v>416.66666666666669</c:v>
                </c:pt>
                <c:pt idx="111">
                  <c:v>375</c:v>
                </c:pt>
                <c:pt idx="112">
                  <c:v>333.33333333333331</c:v>
                </c:pt>
                <c:pt idx="113">
                  <c:v>291.66666666666669</c:v>
                </c:pt>
                <c:pt idx="114">
                  <c:v>250</c:v>
                </c:pt>
                <c:pt idx="115">
                  <c:v>208.33333333333334</c:v>
                </c:pt>
                <c:pt idx="116">
                  <c:v>166.66666666666666</c:v>
                </c:pt>
                <c:pt idx="117">
                  <c:v>125</c:v>
                </c:pt>
                <c:pt idx="118">
                  <c:v>83.333333333333329</c:v>
                </c:pt>
                <c:pt idx="119">
                  <c:v>41.666666666666664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606640"/>
        <c:axId val="36607032"/>
      </c:barChart>
      <c:catAx>
        <c:axId val="36606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期數</a:t>
                </a:r>
              </a:p>
            </c:rich>
          </c:tx>
          <c:layout>
            <c:manualLayout>
              <c:xMode val="edge"/>
              <c:yMode val="edge"/>
              <c:x val="0.49876887020355987"/>
              <c:y val="0.870948527267424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36607032"/>
        <c:crosses val="autoZero"/>
        <c:auto val="1"/>
        <c:lblAlgn val="ctr"/>
        <c:lblOffset val="100"/>
        <c:tickLblSkip val="20"/>
        <c:tickMarkSkip val="20"/>
        <c:noMultiLvlLbl val="0"/>
      </c:catAx>
      <c:valAx>
        <c:axId val="366070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366066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9476413231857301"/>
          <c:y val="8.2347128919592269E-2"/>
          <c:w val="0.18292753002499706"/>
          <c:h val="0.13540527910067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asterhsiao.com.tw/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27618</xdr:colOff>
      <xdr:row>5</xdr:row>
      <xdr:rowOff>0</xdr:rowOff>
    </xdr:from>
    <xdr:to>
      <xdr:col>19</xdr:col>
      <xdr:colOff>488999</xdr:colOff>
      <xdr:row>19</xdr:row>
      <xdr:rowOff>94945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198782</xdr:colOff>
      <xdr:row>0</xdr:row>
      <xdr:rowOff>165652</xdr:rowOff>
    </xdr:from>
    <xdr:to>
      <xdr:col>10</xdr:col>
      <xdr:colOff>549965</xdr:colOff>
      <xdr:row>14</xdr:row>
      <xdr:rowOff>132520</xdr:rowOff>
    </xdr:to>
    <xdr:graphicFrame macro="">
      <xdr:nvGraphicFramePr>
        <xdr:cNvPr id="4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153865</xdr:colOff>
      <xdr:row>0</xdr:row>
      <xdr:rowOff>95250</xdr:rowOff>
    </xdr:from>
    <xdr:ext cx="2053827" cy="684609"/>
    <xdr:pic>
      <xdr:nvPicPr>
        <xdr:cNvPr id="5" name="圖片 4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9269" y="95250"/>
          <a:ext cx="2053827" cy="68460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id="1" name="表格1" displayName="表格1" ref="A8:E129" totalsRowShown="0" headerRowDxfId="6" dataDxfId="5">
  <tableColumns count="5">
    <tableColumn id="1" name="期數" dataDxfId="4"/>
    <tableColumn id="2" name="貸款餘額" dataDxfId="3"/>
    <tableColumn id="3" name="本金" dataDxfId="2"/>
    <tableColumn id="4" name="利息" dataDxfId="1"/>
    <tableColumn id="5" name="每月繳款" dataDxfId="0">
      <calculatedColumnFormula>表格1[[#This Row],[本金]]+表格1[[#This Row],[利息]]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9"/>
  <sheetViews>
    <sheetView tabSelected="1" zoomScale="130" zoomScaleNormal="130" workbookViewId="0">
      <pane ySplit="6150" topLeftCell="A127" activePane="bottomLeft"/>
      <selection activeCell="B5" sqref="B5"/>
      <selection pane="bottomLeft" activeCell="G134" sqref="G134"/>
    </sheetView>
  </sheetViews>
  <sheetFormatPr defaultColWidth="9" defaultRowHeight="15.75" x14ac:dyDescent="0.25"/>
  <cols>
    <col min="1" max="1" width="14.375" style="1" customWidth="1"/>
    <col min="2" max="2" width="14.5" style="1" customWidth="1"/>
    <col min="3" max="3" width="10.375" style="1" customWidth="1"/>
    <col min="4" max="4" width="8.875" style="1" customWidth="1"/>
    <col min="5" max="5" width="11" style="1" customWidth="1"/>
    <col min="6" max="6" width="9" style="1"/>
    <col min="7" max="7" width="13.125" style="1" customWidth="1"/>
    <col min="8" max="8" width="12.125" style="1" customWidth="1"/>
    <col min="9" max="9" width="11" style="1" customWidth="1"/>
    <col min="10" max="10" width="5.375" style="1" customWidth="1"/>
    <col min="11" max="11" width="9" style="1"/>
    <col min="12" max="12" width="11.5" style="1" customWidth="1"/>
    <col min="13" max="13" width="10.625" style="1" customWidth="1"/>
    <col min="14" max="16384" width="9" style="1"/>
  </cols>
  <sheetData>
    <row r="1" spans="1:5" x14ac:dyDescent="0.25">
      <c r="A1" s="6" t="s">
        <v>0</v>
      </c>
      <c r="B1" s="7">
        <v>3000000</v>
      </c>
    </row>
    <row r="2" spans="1:5" x14ac:dyDescent="0.25">
      <c r="A2" s="6" t="s">
        <v>1</v>
      </c>
      <c r="B2" s="8">
        <v>0.02</v>
      </c>
    </row>
    <row r="3" spans="1:5" x14ac:dyDescent="0.25">
      <c r="A3" s="12" t="s">
        <v>10</v>
      </c>
      <c r="B3" s="9">
        <v>120</v>
      </c>
    </row>
    <row r="4" spans="1:5" x14ac:dyDescent="0.25">
      <c r="A4" s="6" t="s">
        <v>8</v>
      </c>
      <c r="B4" s="10">
        <f>貸款金額/期數</f>
        <v>25000</v>
      </c>
    </row>
    <row r="5" spans="1:5" x14ac:dyDescent="0.25">
      <c r="A5" s="12" t="s">
        <v>11</v>
      </c>
      <c r="B5" s="10">
        <f>每月攤還本金+貸款金額*年利率/12</f>
        <v>30000</v>
      </c>
    </row>
    <row r="6" spans="1:5" x14ac:dyDescent="0.25">
      <c r="A6" s="6" t="s">
        <v>7</v>
      </c>
      <c r="B6" s="10">
        <f>貸款金額*(年利率/12)*((期數+1)/2)</f>
        <v>302500</v>
      </c>
    </row>
    <row r="8" spans="1:5" x14ac:dyDescent="0.25">
      <c r="A8" s="3" t="s">
        <v>2</v>
      </c>
      <c r="B8" s="3" t="s">
        <v>3</v>
      </c>
      <c r="C8" s="3" t="s">
        <v>4</v>
      </c>
      <c r="D8" s="3" t="s">
        <v>5</v>
      </c>
      <c r="E8" s="3" t="s">
        <v>6</v>
      </c>
    </row>
    <row r="9" spans="1:5" x14ac:dyDescent="0.25">
      <c r="A9" s="1">
        <v>0</v>
      </c>
      <c r="B9" s="2">
        <f>貸款金額</f>
        <v>3000000</v>
      </c>
    </row>
    <row r="10" spans="1:5" x14ac:dyDescent="0.25">
      <c r="A10" s="1">
        <v>1</v>
      </c>
      <c r="B10" s="2">
        <f>B9-表格1[[#This Row],[本金]]</f>
        <v>2975000</v>
      </c>
      <c r="C10" s="2">
        <f t="shared" ref="C10:C41" si="0">每月攤還本金</f>
        <v>25000</v>
      </c>
      <c r="D10" s="2">
        <f>B9*年利率/12</f>
        <v>5000</v>
      </c>
      <c r="E10" s="2">
        <f>表格1[[#This Row],[本金]]+表格1[[#This Row],[利息]]</f>
        <v>30000</v>
      </c>
    </row>
    <row r="11" spans="1:5" x14ac:dyDescent="0.25">
      <c r="A11" s="1">
        <v>2</v>
      </c>
      <c r="B11" s="2">
        <f>B10-表格1[[#This Row],[本金]]</f>
        <v>2950000</v>
      </c>
      <c r="C11" s="2">
        <f t="shared" si="0"/>
        <v>25000</v>
      </c>
      <c r="D11" s="2">
        <f t="shared" ref="D11:D45" si="1">B10*年利率/12</f>
        <v>4958.333333333333</v>
      </c>
      <c r="E11" s="2">
        <f>表格1[[#This Row],[本金]]+表格1[[#This Row],[利息]]</f>
        <v>29958.333333333332</v>
      </c>
    </row>
    <row r="12" spans="1:5" x14ac:dyDescent="0.25">
      <c r="A12" s="1">
        <v>3</v>
      </c>
      <c r="B12" s="2">
        <f>B11-表格1[[#This Row],[本金]]</f>
        <v>2925000</v>
      </c>
      <c r="C12" s="2">
        <f t="shared" si="0"/>
        <v>25000</v>
      </c>
      <c r="D12" s="2">
        <f t="shared" si="1"/>
        <v>4916.666666666667</v>
      </c>
      <c r="E12" s="2">
        <f>表格1[[#This Row],[本金]]+表格1[[#This Row],[利息]]</f>
        <v>29916.666666666668</v>
      </c>
    </row>
    <row r="13" spans="1:5" x14ac:dyDescent="0.25">
      <c r="A13" s="1">
        <v>4</v>
      </c>
      <c r="B13" s="2">
        <f>B12-表格1[[#This Row],[本金]]</f>
        <v>2900000</v>
      </c>
      <c r="C13" s="2">
        <f t="shared" si="0"/>
        <v>25000</v>
      </c>
      <c r="D13" s="2">
        <f t="shared" si="1"/>
        <v>4875</v>
      </c>
      <c r="E13" s="2">
        <f>表格1[[#This Row],[本金]]+表格1[[#This Row],[利息]]</f>
        <v>29875</v>
      </c>
    </row>
    <row r="14" spans="1:5" x14ac:dyDescent="0.25">
      <c r="A14" s="1">
        <v>5</v>
      </c>
      <c r="B14" s="2">
        <f>B13-表格1[[#This Row],[本金]]</f>
        <v>2875000</v>
      </c>
      <c r="C14" s="2">
        <f t="shared" si="0"/>
        <v>25000</v>
      </c>
      <c r="D14" s="2">
        <f t="shared" si="1"/>
        <v>4833.333333333333</v>
      </c>
      <c r="E14" s="2">
        <f>表格1[[#This Row],[本金]]+表格1[[#This Row],[利息]]</f>
        <v>29833.333333333332</v>
      </c>
    </row>
    <row r="15" spans="1:5" x14ac:dyDescent="0.25">
      <c r="A15" s="1">
        <v>6</v>
      </c>
      <c r="B15" s="2">
        <f>B14-表格1[[#This Row],[本金]]</f>
        <v>2850000</v>
      </c>
      <c r="C15" s="2">
        <f t="shared" si="0"/>
        <v>25000</v>
      </c>
      <c r="D15" s="2">
        <f t="shared" si="1"/>
        <v>4791.666666666667</v>
      </c>
      <c r="E15" s="2">
        <f>表格1[[#This Row],[本金]]+表格1[[#This Row],[利息]]</f>
        <v>29791.666666666668</v>
      </c>
    </row>
    <row r="16" spans="1:5" x14ac:dyDescent="0.25">
      <c r="A16" s="1">
        <v>7</v>
      </c>
      <c r="B16" s="2">
        <f>B15-表格1[[#This Row],[本金]]</f>
        <v>2825000</v>
      </c>
      <c r="C16" s="2">
        <f t="shared" si="0"/>
        <v>25000</v>
      </c>
      <c r="D16" s="2">
        <f t="shared" si="1"/>
        <v>4750</v>
      </c>
      <c r="E16" s="2">
        <f>表格1[[#This Row],[本金]]+表格1[[#This Row],[利息]]</f>
        <v>29750</v>
      </c>
    </row>
    <row r="17" spans="1:13" x14ac:dyDescent="0.25">
      <c r="A17" s="1">
        <v>8</v>
      </c>
      <c r="B17" s="2">
        <f>B16-表格1[[#This Row],[本金]]</f>
        <v>2800000</v>
      </c>
      <c r="C17" s="2">
        <f t="shared" si="0"/>
        <v>25000</v>
      </c>
      <c r="D17" s="2">
        <f t="shared" si="1"/>
        <v>4708.333333333333</v>
      </c>
      <c r="E17" s="2">
        <f>表格1[[#This Row],[本金]]+表格1[[#This Row],[利息]]</f>
        <v>29708.333333333332</v>
      </c>
    </row>
    <row r="18" spans="1:13" x14ac:dyDescent="0.25">
      <c r="A18" s="1">
        <v>9</v>
      </c>
      <c r="B18" s="2">
        <f>B17-表格1[[#This Row],[本金]]</f>
        <v>2775000</v>
      </c>
      <c r="C18" s="2">
        <f t="shared" si="0"/>
        <v>25000</v>
      </c>
      <c r="D18" s="2">
        <f t="shared" si="1"/>
        <v>4666.666666666667</v>
      </c>
      <c r="E18" s="2">
        <f>表格1[[#This Row],[本金]]+表格1[[#This Row],[利息]]</f>
        <v>29666.666666666668</v>
      </c>
    </row>
    <row r="19" spans="1:13" x14ac:dyDescent="0.25">
      <c r="A19" s="1">
        <v>10</v>
      </c>
      <c r="B19" s="2">
        <f>B18-表格1[[#This Row],[本金]]</f>
        <v>2750000</v>
      </c>
      <c r="C19" s="2">
        <f t="shared" si="0"/>
        <v>25000</v>
      </c>
      <c r="D19" s="2">
        <f t="shared" si="1"/>
        <v>4625</v>
      </c>
      <c r="E19" s="2">
        <f>表格1[[#This Row],[本金]]+表格1[[#This Row],[利息]]</f>
        <v>29625</v>
      </c>
    </row>
    <row r="20" spans="1:13" x14ac:dyDescent="0.25">
      <c r="A20" s="1">
        <v>11</v>
      </c>
      <c r="B20" s="2">
        <f>B19-表格1[[#This Row],[本金]]</f>
        <v>2725000</v>
      </c>
      <c r="C20" s="2">
        <f t="shared" si="0"/>
        <v>25000</v>
      </c>
      <c r="D20" s="2">
        <f t="shared" si="1"/>
        <v>4583.333333333333</v>
      </c>
      <c r="E20" s="2">
        <f>表格1[[#This Row],[本金]]+表格1[[#This Row],[利息]]</f>
        <v>29583.333333333332</v>
      </c>
    </row>
    <row r="21" spans="1:13" x14ac:dyDescent="0.25">
      <c r="A21" s="1">
        <v>12</v>
      </c>
      <c r="B21" s="2">
        <f>B20-表格1[[#This Row],[本金]]</f>
        <v>2700000</v>
      </c>
      <c r="C21" s="2">
        <f t="shared" si="0"/>
        <v>25000</v>
      </c>
      <c r="D21" s="2">
        <f t="shared" si="1"/>
        <v>4541.666666666667</v>
      </c>
      <c r="E21" s="2">
        <f>表格1[[#This Row],[本金]]+表格1[[#This Row],[利息]]</f>
        <v>29541.666666666668</v>
      </c>
    </row>
    <row r="22" spans="1:13" x14ac:dyDescent="0.25">
      <c r="A22" s="1">
        <v>13</v>
      </c>
      <c r="B22" s="2">
        <f>B21-表格1[[#This Row],[本金]]</f>
        <v>2675000</v>
      </c>
      <c r="C22" s="2">
        <f t="shared" si="0"/>
        <v>25000</v>
      </c>
      <c r="D22" s="2">
        <f t="shared" si="1"/>
        <v>4500</v>
      </c>
      <c r="E22" s="2">
        <f>表格1[[#This Row],[本金]]+表格1[[#This Row],[利息]]</f>
        <v>29500</v>
      </c>
    </row>
    <row r="23" spans="1:13" x14ac:dyDescent="0.25">
      <c r="A23" s="1">
        <v>14</v>
      </c>
      <c r="B23" s="2">
        <f>B22-表格1[[#This Row],[本金]]</f>
        <v>2650000</v>
      </c>
      <c r="C23" s="2">
        <f t="shared" si="0"/>
        <v>25000</v>
      </c>
      <c r="D23" s="2">
        <f t="shared" si="1"/>
        <v>4458.333333333333</v>
      </c>
      <c r="E23" s="2">
        <f>表格1[[#This Row],[本金]]+表格1[[#This Row],[利息]]</f>
        <v>29458.333333333332</v>
      </c>
    </row>
    <row r="24" spans="1:13" x14ac:dyDescent="0.25">
      <c r="A24" s="1">
        <v>15</v>
      </c>
      <c r="B24" s="2">
        <f>B23-表格1[[#This Row],[本金]]</f>
        <v>2625000</v>
      </c>
      <c r="C24" s="2">
        <f t="shared" si="0"/>
        <v>25000</v>
      </c>
      <c r="D24" s="2">
        <f t="shared" si="1"/>
        <v>4416.666666666667</v>
      </c>
      <c r="E24" s="2">
        <f>表格1[[#This Row],[本金]]+表格1[[#This Row],[利息]]</f>
        <v>29416.666666666668</v>
      </c>
      <c r="K24" s="4" t="s">
        <v>9</v>
      </c>
      <c r="L24" s="4" t="str">
        <f>A5</f>
        <v>首月繳款</v>
      </c>
      <c r="M24" s="4" t="str">
        <f>A6</f>
        <v>總利息</v>
      </c>
    </row>
    <row r="25" spans="1:13" x14ac:dyDescent="0.25">
      <c r="A25" s="1">
        <v>16</v>
      </c>
      <c r="B25" s="2">
        <f>B24-表格1[[#This Row],[本金]]</f>
        <v>2600000</v>
      </c>
      <c r="C25" s="2">
        <f t="shared" si="0"/>
        <v>25000</v>
      </c>
      <c r="D25" s="2">
        <f t="shared" si="1"/>
        <v>4375</v>
      </c>
      <c r="E25" s="2">
        <f>表格1[[#This Row],[本金]]+表格1[[#This Row],[利息]]</f>
        <v>29375</v>
      </c>
      <c r="L25" s="2">
        <f>最高月繳款</f>
        <v>30000</v>
      </c>
      <c r="M25" s="2">
        <f>總利息</f>
        <v>302500</v>
      </c>
    </row>
    <row r="26" spans="1:13" x14ac:dyDescent="0.25">
      <c r="A26" s="1">
        <v>17</v>
      </c>
      <c r="B26" s="2">
        <f>B25-表格1[[#This Row],[本金]]</f>
        <v>2575000</v>
      </c>
      <c r="C26" s="2">
        <f t="shared" si="0"/>
        <v>25000</v>
      </c>
      <c r="D26" s="2">
        <f t="shared" si="1"/>
        <v>4333.333333333333</v>
      </c>
      <c r="E26" s="2">
        <f>表格1[[#This Row],[本金]]+表格1[[#This Row],[利息]]</f>
        <v>29333.333333333332</v>
      </c>
      <c r="K26" s="3">
        <v>5</v>
      </c>
      <c r="L26" s="2">
        <f t="dataTable" ref="L26:M31" dt2D="0" dtr="0" r1="B3"/>
        <v>605000</v>
      </c>
      <c r="M26" s="2">
        <v>15000</v>
      </c>
    </row>
    <row r="27" spans="1:13" x14ac:dyDescent="0.25">
      <c r="A27" s="1">
        <v>18</v>
      </c>
      <c r="B27" s="2">
        <f>B26-表格1[[#This Row],[本金]]</f>
        <v>2550000</v>
      </c>
      <c r="C27" s="2">
        <f t="shared" si="0"/>
        <v>25000</v>
      </c>
      <c r="D27" s="2">
        <f t="shared" si="1"/>
        <v>4291.666666666667</v>
      </c>
      <c r="E27" s="2">
        <f>表格1[[#This Row],[本金]]+表格1[[#This Row],[利息]]</f>
        <v>29291.666666666668</v>
      </c>
      <c r="K27" s="11">
        <v>10</v>
      </c>
      <c r="L27" s="5">
        <v>305000</v>
      </c>
      <c r="M27" s="5">
        <v>27500</v>
      </c>
    </row>
    <row r="28" spans="1:13" x14ac:dyDescent="0.25">
      <c r="A28" s="1">
        <v>19</v>
      </c>
      <c r="B28" s="2">
        <f>B27-表格1[[#This Row],[本金]]</f>
        <v>2525000</v>
      </c>
      <c r="C28" s="2">
        <f t="shared" si="0"/>
        <v>25000</v>
      </c>
      <c r="D28" s="2">
        <f t="shared" si="1"/>
        <v>4250</v>
      </c>
      <c r="E28" s="2">
        <f>表格1[[#This Row],[本金]]+表格1[[#This Row],[利息]]</f>
        <v>29250</v>
      </c>
      <c r="K28" s="3">
        <v>15</v>
      </c>
      <c r="L28" s="2">
        <v>205000</v>
      </c>
      <c r="M28" s="2">
        <v>40000</v>
      </c>
    </row>
    <row r="29" spans="1:13" x14ac:dyDescent="0.25">
      <c r="A29" s="1">
        <v>20</v>
      </c>
      <c r="B29" s="2">
        <f>B28-表格1[[#This Row],[本金]]</f>
        <v>2500000</v>
      </c>
      <c r="C29" s="2">
        <f t="shared" si="0"/>
        <v>25000</v>
      </c>
      <c r="D29" s="2">
        <f t="shared" si="1"/>
        <v>4208.333333333333</v>
      </c>
      <c r="E29" s="2">
        <f>表格1[[#This Row],[本金]]+表格1[[#This Row],[利息]]</f>
        <v>29208.333333333332</v>
      </c>
      <c r="K29" s="11">
        <v>20</v>
      </c>
      <c r="L29" s="5">
        <v>155000</v>
      </c>
      <c r="M29" s="5">
        <v>52500</v>
      </c>
    </row>
    <row r="30" spans="1:13" x14ac:dyDescent="0.25">
      <c r="A30" s="1">
        <v>21</v>
      </c>
      <c r="B30" s="2">
        <f>B29-表格1[[#This Row],[本金]]</f>
        <v>2475000</v>
      </c>
      <c r="C30" s="2">
        <f t="shared" si="0"/>
        <v>25000</v>
      </c>
      <c r="D30" s="2">
        <f t="shared" si="1"/>
        <v>4166.666666666667</v>
      </c>
      <c r="E30" s="2">
        <f>表格1[[#This Row],[本金]]+表格1[[#This Row],[利息]]</f>
        <v>29166.666666666668</v>
      </c>
      <c r="K30" s="3">
        <v>25</v>
      </c>
      <c r="L30" s="2">
        <v>125000</v>
      </c>
      <c r="M30" s="2">
        <v>65000</v>
      </c>
    </row>
    <row r="31" spans="1:13" x14ac:dyDescent="0.25">
      <c r="A31" s="1">
        <v>22</v>
      </c>
      <c r="B31" s="2">
        <f>B30-表格1[[#This Row],[本金]]</f>
        <v>2450000</v>
      </c>
      <c r="C31" s="2">
        <f t="shared" si="0"/>
        <v>25000</v>
      </c>
      <c r="D31" s="2">
        <f t="shared" si="1"/>
        <v>4125</v>
      </c>
      <c r="E31" s="2">
        <f>表格1[[#This Row],[本金]]+表格1[[#This Row],[利息]]</f>
        <v>29125</v>
      </c>
      <c r="K31" s="11">
        <v>30</v>
      </c>
      <c r="L31" s="5">
        <v>105000</v>
      </c>
      <c r="M31" s="5">
        <v>77500</v>
      </c>
    </row>
    <row r="32" spans="1:13" x14ac:dyDescent="0.25">
      <c r="A32" s="1">
        <v>23</v>
      </c>
      <c r="B32" s="2">
        <f>B31-表格1[[#This Row],[本金]]</f>
        <v>2425000</v>
      </c>
      <c r="C32" s="2">
        <f t="shared" si="0"/>
        <v>25000</v>
      </c>
      <c r="D32" s="2">
        <f t="shared" si="1"/>
        <v>4083.3333333333335</v>
      </c>
      <c r="E32" s="2">
        <f>表格1[[#This Row],[本金]]+表格1[[#This Row],[利息]]</f>
        <v>29083.333333333332</v>
      </c>
    </row>
    <row r="33" spans="1:5" x14ac:dyDescent="0.25">
      <c r="A33" s="1">
        <v>24</v>
      </c>
      <c r="B33" s="2">
        <f>B32-表格1[[#This Row],[本金]]</f>
        <v>2400000</v>
      </c>
      <c r="C33" s="2">
        <f t="shared" si="0"/>
        <v>25000</v>
      </c>
      <c r="D33" s="2">
        <f t="shared" si="1"/>
        <v>4041.6666666666665</v>
      </c>
      <c r="E33" s="2">
        <f>表格1[[#This Row],[本金]]+表格1[[#This Row],[利息]]</f>
        <v>29041.666666666668</v>
      </c>
    </row>
    <row r="34" spans="1:5" x14ac:dyDescent="0.25">
      <c r="A34" s="1">
        <v>25</v>
      </c>
      <c r="B34" s="2">
        <f>B33-表格1[[#This Row],[本金]]</f>
        <v>2375000</v>
      </c>
      <c r="C34" s="2">
        <f t="shared" si="0"/>
        <v>25000</v>
      </c>
      <c r="D34" s="2">
        <f t="shared" si="1"/>
        <v>4000</v>
      </c>
      <c r="E34" s="2">
        <f>表格1[[#This Row],[本金]]+表格1[[#This Row],[利息]]</f>
        <v>29000</v>
      </c>
    </row>
    <row r="35" spans="1:5" x14ac:dyDescent="0.25">
      <c r="A35" s="1">
        <v>26</v>
      </c>
      <c r="B35" s="2">
        <f>B34-表格1[[#This Row],[本金]]</f>
        <v>2350000</v>
      </c>
      <c r="C35" s="2">
        <f t="shared" si="0"/>
        <v>25000</v>
      </c>
      <c r="D35" s="2">
        <f t="shared" si="1"/>
        <v>3958.3333333333335</v>
      </c>
      <c r="E35" s="2">
        <f>表格1[[#This Row],[本金]]+表格1[[#This Row],[利息]]</f>
        <v>28958.333333333332</v>
      </c>
    </row>
    <row r="36" spans="1:5" x14ac:dyDescent="0.25">
      <c r="A36" s="1">
        <v>27</v>
      </c>
      <c r="B36" s="2">
        <f>B35-表格1[[#This Row],[本金]]</f>
        <v>2325000</v>
      </c>
      <c r="C36" s="2">
        <f t="shared" si="0"/>
        <v>25000</v>
      </c>
      <c r="D36" s="2">
        <f t="shared" si="1"/>
        <v>3916.6666666666665</v>
      </c>
      <c r="E36" s="2">
        <f>表格1[[#This Row],[本金]]+表格1[[#This Row],[利息]]</f>
        <v>28916.666666666668</v>
      </c>
    </row>
    <row r="37" spans="1:5" x14ac:dyDescent="0.25">
      <c r="A37" s="1">
        <v>28</v>
      </c>
      <c r="B37" s="2">
        <f>B36-表格1[[#This Row],[本金]]</f>
        <v>2300000</v>
      </c>
      <c r="C37" s="2">
        <f t="shared" si="0"/>
        <v>25000</v>
      </c>
      <c r="D37" s="2">
        <f t="shared" si="1"/>
        <v>3875</v>
      </c>
      <c r="E37" s="2">
        <f>表格1[[#This Row],[本金]]+表格1[[#This Row],[利息]]</f>
        <v>28875</v>
      </c>
    </row>
    <row r="38" spans="1:5" x14ac:dyDescent="0.25">
      <c r="A38" s="1">
        <v>29</v>
      </c>
      <c r="B38" s="2">
        <f>B37-表格1[[#This Row],[本金]]</f>
        <v>2275000</v>
      </c>
      <c r="C38" s="2">
        <f t="shared" si="0"/>
        <v>25000</v>
      </c>
      <c r="D38" s="2">
        <f t="shared" si="1"/>
        <v>3833.3333333333335</v>
      </c>
      <c r="E38" s="2">
        <f>表格1[[#This Row],[本金]]+表格1[[#This Row],[利息]]</f>
        <v>28833.333333333332</v>
      </c>
    </row>
    <row r="39" spans="1:5" x14ac:dyDescent="0.25">
      <c r="A39" s="1">
        <v>30</v>
      </c>
      <c r="B39" s="2">
        <f>B38-表格1[[#This Row],[本金]]</f>
        <v>2250000</v>
      </c>
      <c r="C39" s="2">
        <f t="shared" si="0"/>
        <v>25000</v>
      </c>
      <c r="D39" s="2">
        <f t="shared" si="1"/>
        <v>3791.6666666666665</v>
      </c>
      <c r="E39" s="2">
        <f>表格1[[#This Row],[本金]]+表格1[[#This Row],[利息]]</f>
        <v>28791.666666666668</v>
      </c>
    </row>
    <row r="40" spans="1:5" x14ac:dyDescent="0.25">
      <c r="A40" s="1">
        <v>31</v>
      </c>
      <c r="B40" s="2">
        <f>B39-表格1[[#This Row],[本金]]</f>
        <v>2225000</v>
      </c>
      <c r="C40" s="2">
        <f t="shared" si="0"/>
        <v>25000</v>
      </c>
      <c r="D40" s="2">
        <f t="shared" si="1"/>
        <v>3750</v>
      </c>
      <c r="E40" s="2">
        <f>表格1[[#This Row],[本金]]+表格1[[#This Row],[利息]]</f>
        <v>28750</v>
      </c>
    </row>
    <row r="41" spans="1:5" x14ac:dyDescent="0.25">
      <c r="A41" s="1">
        <v>32</v>
      </c>
      <c r="B41" s="2">
        <f>B40-表格1[[#This Row],[本金]]</f>
        <v>2200000</v>
      </c>
      <c r="C41" s="2">
        <f t="shared" si="0"/>
        <v>25000</v>
      </c>
      <c r="D41" s="2">
        <f t="shared" si="1"/>
        <v>3708.3333333333335</v>
      </c>
      <c r="E41" s="2">
        <f>表格1[[#This Row],[本金]]+表格1[[#This Row],[利息]]</f>
        <v>28708.333333333332</v>
      </c>
    </row>
    <row r="42" spans="1:5" x14ac:dyDescent="0.25">
      <c r="A42" s="1">
        <v>33</v>
      </c>
      <c r="B42" s="2">
        <f>B41-表格1[[#This Row],[本金]]</f>
        <v>2175000</v>
      </c>
      <c r="C42" s="2">
        <f t="shared" ref="C42:C73" si="2">每月攤還本金</f>
        <v>25000</v>
      </c>
      <c r="D42" s="2">
        <f t="shared" si="1"/>
        <v>3666.6666666666665</v>
      </c>
      <c r="E42" s="2">
        <f>表格1[[#This Row],[本金]]+表格1[[#This Row],[利息]]</f>
        <v>28666.666666666668</v>
      </c>
    </row>
    <row r="43" spans="1:5" x14ac:dyDescent="0.25">
      <c r="A43" s="1">
        <v>34</v>
      </c>
      <c r="B43" s="2">
        <f>B42-表格1[[#This Row],[本金]]</f>
        <v>2150000</v>
      </c>
      <c r="C43" s="2">
        <f t="shared" si="2"/>
        <v>25000</v>
      </c>
      <c r="D43" s="2">
        <f t="shared" si="1"/>
        <v>3625</v>
      </c>
      <c r="E43" s="2">
        <f>表格1[[#This Row],[本金]]+表格1[[#This Row],[利息]]</f>
        <v>28625</v>
      </c>
    </row>
    <row r="44" spans="1:5" x14ac:dyDescent="0.25">
      <c r="A44" s="1">
        <v>35</v>
      </c>
      <c r="B44" s="2">
        <f>B43-表格1[[#This Row],[本金]]</f>
        <v>2125000</v>
      </c>
      <c r="C44" s="2">
        <f t="shared" si="2"/>
        <v>25000</v>
      </c>
      <c r="D44" s="2">
        <f t="shared" si="1"/>
        <v>3583.3333333333335</v>
      </c>
      <c r="E44" s="2">
        <f>表格1[[#This Row],[本金]]+表格1[[#This Row],[利息]]</f>
        <v>28583.333333333332</v>
      </c>
    </row>
    <row r="45" spans="1:5" x14ac:dyDescent="0.25">
      <c r="A45" s="1">
        <v>36</v>
      </c>
      <c r="B45" s="2">
        <f>B44-表格1[[#This Row],[本金]]</f>
        <v>2100000</v>
      </c>
      <c r="C45" s="2">
        <f t="shared" si="2"/>
        <v>25000</v>
      </c>
      <c r="D45" s="2">
        <f t="shared" si="1"/>
        <v>3541.6666666666665</v>
      </c>
      <c r="E45" s="2">
        <f>表格1[[#This Row],[本金]]+表格1[[#This Row],[利息]]</f>
        <v>28541.666666666668</v>
      </c>
    </row>
    <row r="46" spans="1:5" x14ac:dyDescent="0.25">
      <c r="A46" s="1">
        <v>37</v>
      </c>
      <c r="B46" s="2">
        <f>B45-表格1[[#This Row],[本金]]</f>
        <v>2075000</v>
      </c>
      <c r="C46" s="2">
        <f t="shared" si="2"/>
        <v>25000</v>
      </c>
      <c r="D46" s="2">
        <f t="shared" ref="D46:D109" si="3">B45*年利率/12</f>
        <v>3500</v>
      </c>
      <c r="E46" s="2">
        <f>表格1[[#This Row],[本金]]+表格1[[#This Row],[利息]]</f>
        <v>28500</v>
      </c>
    </row>
    <row r="47" spans="1:5" x14ac:dyDescent="0.25">
      <c r="A47" s="1">
        <v>38</v>
      </c>
      <c r="B47" s="2">
        <f>B46-表格1[[#This Row],[本金]]</f>
        <v>2050000</v>
      </c>
      <c r="C47" s="2">
        <f t="shared" si="2"/>
        <v>25000</v>
      </c>
      <c r="D47" s="2">
        <f t="shared" si="3"/>
        <v>3458.3333333333335</v>
      </c>
      <c r="E47" s="2">
        <f>表格1[[#This Row],[本金]]+表格1[[#This Row],[利息]]</f>
        <v>28458.333333333332</v>
      </c>
    </row>
    <row r="48" spans="1:5" x14ac:dyDescent="0.25">
      <c r="A48" s="1">
        <v>39</v>
      </c>
      <c r="B48" s="2">
        <f>B47-表格1[[#This Row],[本金]]</f>
        <v>2025000</v>
      </c>
      <c r="C48" s="2">
        <f t="shared" si="2"/>
        <v>25000</v>
      </c>
      <c r="D48" s="2">
        <f t="shared" si="3"/>
        <v>3416.6666666666665</v>
      </c>
      <c r="E48" s="2">
        <f>表格1[[#This Row],[本金]]+表格1[[#This Row],[利息]]</f>
        <v>28416.666666666668</v>
      </c>
    </row>
    <row r="49" spans="1:5" x14ac:dyDescent="0.25">
      <c r="A49" s="1">
        <v>40</v>
      </c>
      <c r="B49" s="2">
        <f>B48-表格1[[#This Row],[本金]]</f>
        <v>2000000</v>
      </c>
      <c r="C49" s="2">
        <f t="shared" si="2"/>
        <v>25000</v>
      </c>
      <c r="D49" s="2">
        <f t="shared" si="3"/>
        <v>3375</v>
      </c>
      <c r="E49" s="2">
        <f>表格1[[#This Row],[本金]]+表格1[[#This Row],[利息]]</f>
        <v>28375</v>
      </c>
    </row>
    <row r="50" spans="1:5" x14ac:dyDescent="0.25">
      <c r="A50" s="1">
        <v>41</v>
      </c>
      <c r="B50" s="2">
        <f>B49-表格1[[#This Row],[本金]]</f>
        <v>1975000</v>
      </c>
      <c r="C50" s="2">
        <f t="shared" si="2"/>
        <v>25000</v>
      </c>
      <c r="D50" s="2">
        <f t="shared" si="3"/>
        <v>3333.3333333333335</v>
      </c>
      <c r="E50" s="2">
        <f>表格1[[#This Row],[本金]]+表格1[[#This Row],[利息]]</f>
        <v>28333.333333333332</v>
      </c>
    </row>
    <row r="51" spans="1:5" x14ac:dyDescent="0.25">
      <c r="A51" s="1">
        <v>42</v>
      </c>
      <c r="B51" s="2">
        <f>B50-表格1[[#This Row],[本金]]</f>
        <v>1950000</v>
      </c>
      <c r="C51" s="2">
        <f t="shared" si="2"/>
        <v>25000</v>
      </c>
      <c r="D51" s="2">
        <f t="shared" si="3"/>
        <v>3291.6666666666665</v>
      </c>
      <c r="E51" s="2">
        <f>表格1[[#This Row],[本金]]+表格1[[#This Row],[利息]]</f>
        <v>28291.666666666668</v>
      </c>
    </row>
    <row r="52" spans="1:5" x14ac:dyDescent="0.25">
      <c r="A52" s="1">
        <v>43</v>
      </c>
      <c r="B52" s="2">
        <f>B51-表格1[[#This Row],[本金]]</f>
        <v>1925000</v>
      </c>
      <c r="C52" s="2">
        <f t="shared" si="2"/>
        <v>25000</v>
      </c>
      <c r="D52" s="2">
        <f t="shared" si="3"/>
        <v>3250</v>
      </c>
      <c r="E52" s="2">
        <f>表格1[[#This Row],[本金]]+表格1[[#This Row],[利息]]</f>
        <v>28250</v>
      </c>
    </row>
    <row r="53" spans="1:5" x14ac:dyDescent="0.25">
      <c r="A53" s="1">
        <v>44</v>
      </c>
      <c r="B53" s="2">
        <f>B52-表格1[[#This Row],[本金]]</f>
        <v>1900000</v>
      </c>
      <c r="C53" s="2">
        <f t="shared" si="2"/>
        <v>25000</v>
      </c>
      <c r="D53" s="2">
        <f t="shared" si="3"/>
        <v>3208.3333333333335</v>
      </c>
      <c r="E53" s="2">
        <f>表格1[[#This Row],[本金]]+表格1[[#This Row],[利息]]</f>
        <v>28208.333333333332</v>
      </c>
    </row>
    <row r="54" spans="1:5" x14ac:dyDescent="0.25">
      <c r="A54" s="1">
        <v>45</v>
      </c>
      <c r="B54" s="2">
        <f>B53-表格1[[#This Row],[本金]]</f>
        <v>1875000</v>
      </c>
      <c r="C54" s="2">
        <f t="shared" si="2"/>
        <v>25000</v>
      </c>
      <c r="D54" s="2">
        <f t="shared" si="3"/>
        <v>3166.6666666666665</v>
      </c>
      <c r="E54" s="2">
        <f>表格1[[#This Row],[本金]]+表格1[[#This Row],[利息]]</f>
        <v>28166.666666666668</v>
      </c>
    </row>
    <row r="55" spans="1:5" x14ac:dyDescent="0.25">
      <c r="A55" s="1">
        <v>46</v>
      </c>
      <c r="B55" s="2">
        <f>B54-表格1[[#This Row],[本金]]</f>
        <v>1850000</v>
      </c>
      <c r="C55" s="2">
        <f t="shared" si="2"/>
        <v>25000</v>
      </c>
      <c r="D55" s="2">
        <f t="shared" si="3"/>
        <v>3125</v>
      </c>
      <c r="E55" s="2">
        <f>表格1[[#This Row],[本金]]+表格1[[#This Row],[利息]]</f>
        <v>28125</v>
      </c>
    </row>
    <row r="56" spans="1:5" x14ac:dyDescent="0.25">
      <c r="A56" s="1">
        <v>47</v>
      </c>
      <c r="B56" s="2">
        <f>B55-表格1[[#This Row],[本金]]</f>
        <v>1825000</v>
      </c>
      <c r="C56" s="2">
        <f t="shared" si="2"/>
        <v>25000</v>
      </c>
      <c r="D56" s="2">
        <f t="shared" si="3"/>
        <v>3083.3333333333335</v>
      </c>
      <c r="E56" s="2">
        <f>表格1[[#This Row],[本金]]+表格1[[#This Row],[利息]]</f>
        <v>28083.333333333332</v>
      </c>
    </row>
    <row r="57" spans="1:5" x14ac:dyDescent="0.25">
      <c r="A57" s="1">
        <v>48</v>
      </c>
      <c r="B57" s="2">
        <f>B56-表格1[[#This Row],[本金]]</f>
        <v>1800000</v>
      </c>
      <c r="C57" s="2">
        <f t="shared" si="2"/>
        <v>25000</v>
      </c>
      <c r="D57" s="2">
        <f t="shared" si="3"/>
        <v>3041.6666666666665</v>
      </c>
      <c r="E57" s="2">
        <f>表格1[[#This Row],[本金]]+表格1[[#This Row],[利息]]</f>
        <v>28041.666666666668</v>
      </c>
    </row>
    <row r="58" spans="1:5" x14ac:dyDescent="0.25">
      <c r="A58" s="1">
        <v>49</v>
      </c>
      <c r="B58" s="2">
        <f>B57-表格1[[#This Row],[本金]]</f>
        <v>1775000</v>
      </c>
      <c r="C58" s="2">
        <f t="shared" si="2"/>
        <v>25000</v>
      </c>
      <c r="D58" s="2">
        <f t="shared" si="3"/>
        <v>3000</v>
      </c>
      <c r="E58" s="2">
        <f>表格1[[#This Row],[本金]]+表格1[[#This Row],[利息]]</f>
        <v>28000</v>
      </c>
    </row>
    <row r="59" spans="1:5" x14ac:dyDescent="0.25">
      <c r="A59" s="1">
        <v>50</v>
      </c>
      <c r="B59" s="2">
        <f>B58-表格1[[#This Row],[本金]]</f>
        <v>1750000</v>
      </c>
      <c r="C59" s="2">
        <f t="shared" si="2"/>
        <v>25000</v>
      </c>
      <c r="D59" s="2">
        <f t="shared" si="3"/>
        <v>2958.3333333333335</v>
      </c>
      <c r="E59" s="2">
        <f>表格1[[#This Row],[本金]]+表格1[[#This Row],[利息]]</f>
        <v>27958.333333333332</v>
      </c>
    </row>
    <row r="60" spans="1:5" x14ac:dyDescent="0.25">
      <c r="A60" s="1">
        <v>51</v>
      </c>
      <c r="B60" s="2">
        <f>B59-表格1[[#This Row],[本金]]</f>
        <v>1725000</v>
      </c>
      <c r="C60" s="2">
        <f t="shared" si="2"/>
        <v>25000</v>
      </c>
      <c r="D60" s="2">
        <f t="shared" si="3"/>
        <v>2916.6666666666665</v>
      </c>
      <c r="E60" s="2">
        <f>表格1[[#This Row],[本金]]+表格1[[#This Row],[利息]]</f>
        <v>27916.666666666668</v>
      </c>
    </row>
    <row r="61" spans="1:5" x14ac:dyDescent="0.25">
      <c r="A61" s="1">
        <v>52</v>
      </c>
      <c r="B61" s="2">
        <f>B60-表格1[[#This Row],[本金]]</f>
        <v>1700000</v>
      </c>
      <c r="C61" s="2">
        <f t="shared" si="2"/>
        <v>25000</v>
      </c>
      <c r="D61" s="2">
        <f t="shared" si="3"/>
        <v>2875</v>
      </c>
      <c r="E61" s="2">
        <f>表格1[[#This Row],[本金]]+表格1[[#This Row],[利息]]</f>
        <v>27875</v>
      </c>
    </row>
    <row r="62" spans="1:5" x14ac:dyDescent="0.25">
      <c r="A62" s="1">
        <v>53</v>
      </c>
      <c r="B62" s="2">
        <f>B61-表格1[[#This Row],[本金]]</f>
        <v>1675000</v>
      </c>
      <c r="C62" s="2">
        <f t="shared" si="2"/>
        <v>25000</v>
      </c>
      <c r="D62" s="2">
        <f t="shared" si="3"/>
        <v>2833.3333333333335</v>
      </c>
      <c r="E62" s="2">
        <f>表格1[[#This Row],[本金]]+表格1[[#This Row],[利息]]</f>
        <v>27833.333333333332</v>
      </c>
    </row>
    <row r="63" spans="1:5" x14ac:dyDescent="0.25">
      <c r="A63" s="1">
        <v>54</v>
      </c>
      <c r="B63" s="2">
        <f>B62-表格1[[#This Row],[本金]]</f>
        <v>1650000</v>
      </c>
      <c r="C63" s="2">
        <f t="shared" si="2"/>
        <v>25000</v>
      </c>
      <c r="D63" s="2">
        <f t="shared" si="3"/>
        <v>2791.6666666666665</v>
      </c>
      <c r="E63" s="2">
        <f>表格1[[#This Row],[本金]]+表格1[[#This Row],[利息]]</f>
        <v>27791.666666666668</v>
      </c>
    </row>
    <row r="64" spans="1:5" x14ac:dyDescent="0.25">
      <c r="A64" s="1">
        <v>55</v>
      </c>
      <c r="B64" s="2">
        <f>B63-表格1[[#This Row],[本金]]</f>
        <v>1625000</v>
      </c>
      <c r="C64" s="2">
        <f t="shared" si="2"/>
        <v>25000</v>
      </c>
      <c r="D64" s="2">
        <f t="shared" si="3"/>
        <v>2750</v>
      </c>
      <c r="E64" s="2">
        <f>表格1[[#This Row],[本金]]+表格1[[#This Row],[利息]]</f>
        <v>27750</v>
      </c>
    </row>
    <row r="65" spans="1:5" x14ac:dyDescent="0.25">
      <c r="A65" s="1">
        <v>56</v>
      </c>
      <c r="B65" s="2">
        <f>B64-表格1[[#This Row],[本金]]</f>
        <v>1600000</v>
      </c>
      <c r="C65" s="2">
        <f t="shared" si="2"/>
        <v>25000</v>
      </c>
      <c r="D65" s="2">
        <f t="shared" si="3"/>
        <v>2708.3333333333335</v>
      </c>
      <c r="E65" s="2">
        <f>表格1[[#This Row],[本金]]+表格1[[#This Row],[利息]]</f>
        <v>27708.333333333332</v>
      </c>
    </row>
    <row r="66" spans="1:5" x14ac:dyDescent="0.25">
      <c r="A66" s="1">
        <v>57</v>
      </c>
      <c r="B66" s="2">
        <f>B65-表格1[[#This Row],[本金]]</f>
        <v>1575000</v>
      </c>
      <c r="C66" s="2">
        <f t="shared" si="2"/>
        <v>25000</v>
      </c>
      <c r="D66" s="2">
        <f t="shared" si="3"/>
        <v>2666.6666666666665</v>
      </c>
      <c r="E66" s="2">
        <f>表格1[[#This Row],[本金]]+表格1[[#This Row],[利息]]</f>
        <v>27666.666666666668</v>
      </c>
    </row>
    <row r="67" spans="1:5" x14ac:dyDescent="0.25">
      <c r="A67" s="1">
        <v>58</v>
      </c>
      <c r="B67" s="2">
        <f>B66-表格1[[#This Row],[本金]]</f>
        <v>1550000</v>
      </c>
      <c r="C67" s="2">
        <f t="shared" si="2"/>
        <v>25000</v>
      </c>
      <c r="D67" s="2">
        <f t="shared" si="3"/>
        <v>2625</v>
      </c>
      <c r="E67" s="2">
        <f>表格1[[#This Row],[本金]]+表格1[[#This Row],[利息]]</f>
        <v>27625</v>
      </c>
    </row>
    <row r="68" spans="1:5" x14ac:dyDescent="0.25">
      <c r="A68" s="1">
        <v>59</v>
      </c>
      <c r="B68" s="2">
        <f>B67-表格1[[#This Row],[本金]]</f>
        <v>1525000</v>
      </c>
      <c r="C68" s="2">
        <f t="shared" si="2"/>
        <v>25000</v>
      </c>
      <c r="D68" s="2">
        <f t="shared" si="3"/>
        <v>2583.3333333333335</v>
      </c>
      <c r="E68" s="2">
        <f>表格1[[#This Row],[本金]]+表格1[[#This Row],[利息]]</f>
        <v>27583.333333333332</v>
      </c>
    </row>
    <row r="69" spans="1:5" x14ac:dyDescent="0.25">
      <c r="A69" s="1">
        <v>60</v>
      </c>
      <c r="B69" s="2">
        <f>B68-表格1[[#This Row],[本金]]</f>
        <v>1500000</v>
      </c>
      <c r="C69" s="2">
        <f t="shared" si="2"/>
        <v>25000</v>
      </c>
      <c r="D69" s="2">
        <f t="shared" si="3"/>
        <v>2541.6666666666665</v>
      </c>
      <c r="E69" s="2">
        <f>表格1[[#This Row],[本金]]+表格1[[#This Row],[利息]]</f>
        <v>27541.666666666668</v>
      </c>
    </row>
    <row r="70" spans="1:5" x14ac:dyDescent="0.25">
      <c r="A70" s="1">
        <v>61</v>
      </c>
      <c r="B70" s="2">
        <f>B69-表格1[[#This Row],[本金]]</f>
        <v>1475000</v>
      </c>
      <c r="C70" s="2">
        <f t="shared" si="2"/>
        <v>25000</v>
      </c>
      <c r="D70" s="2">
        <f t="shared" si="3"/>
        <v>2500</v>
      </c>
      <c r="E70" s="2">
        <f>表格1[[#This Row],[本金]]+表格1[[#This Row],[利息]]</f>
        <v>27500</v>
      </c>
    </row>
    <row r="71" spans="1:5" x14ac:dyDescent="0.25">
      <c r="A71" s="1">
        <v>62</v>
      </c>
      <c r="B71" s="2">
        <f>B70-表格1[[#This Row],[本金]]</f>
        <v>1450000</v>
      </c>
      <c r="C71" s="2">
        <f t="shared" si="2"/>
        <v>25000</v>
      </c>
      <c r="D71" s="2">
        <f t="shared" si="3"/>
        <v>2458.3333333333335</v>
      </c>
      <c r="E71" s="2">
        <f>表格1[[#This Row],[本金]]+表格1[[#This Row],[利息]]</f>
        <v>27458.333333333332</v>
      </c>
    </row>
    <row r="72" spans="1:5" x14ac:dyDescent="0.25">
      <c r="A72" s="1">
        <v>63</v>
      </c>
      <c r="B72" s="2">
        <f>B71-表格1[[#This Row],[本金]]</f>
        <v>1425000</v>
      </c>
      <c r="C72" s="2">
        <f t="shared" si="2"/>
        <v>25000</v>
      </c>
      <c r="D72" s="2">
        <f t="shared" si="3"/>
        <v>2416.6666666666665</v>
      </c>
      <c r="E72" s="2">
        <f>表格1[[#This Row],[本金]]+表格1[[#This Row],[利息]]</f>
        <v>27416.666666666668</v>
      </c>
    </row>
    <row r="73" spans="1:5" x14ac:dyDescent="0.25">
      <c r="A73" s="1">
        <v>64</v>
      </c>
      <c r="B73" s="2">
        <f>B72-表格1[[#This Row],[本金]]</f>
        <v>1400000</v>
      </c>
      <c r="C73" s="2">
        <f t="shared" si="2"/>
        <v>25000</v>
      </c>
      <c r="D73" s="2">
        <f t="shared" si="3"/>
        <v>2375</v>
      </c>
      <c r="E73" s="2">
        <f>表格1[[#This Row],[本金]]+表格1[[#This Row],[利息]]</f>
        <v>27375</v>
      </c>
    </row>
    <row r="74" spans="1:5" x14ac:dyDescent="0.25">
      <c r="A74" s="1">
        <v>65</v>
      </c>
      <c r="B74" s="2">
        <f>B73-表格1[[#This Row],[本金]]</f>
        <v>1375000</v>
      </c>
      <c r="C74" s="2">
        <f t="shared" ref="C74:C105" si="4">每月攤還本金</f>
        <v>25000</v>
      </c>
      <c r="D74" s="2">
        <f t="shared" si="3"/>
        <v>2333.3333333333335</v>
      </c>
      <c r="E74" s="2">
        <f>表格1[[#This Row],[本金]]+表格1[[#This Row],[利息]]</f>
        <v>27333.333333333332</v>
      </c>
    </row>
    <row r="75" spans="1:5" x14ac:dyDescent="0.25">
      <c r="A75" s="1">
        <v>66</v>
      </c>
      <c r="B75" s="2">
        <f>B74-表格1[[#This Row],[本金]]</f>
        <v>1350000</v>
      </c>
      <c r="C75" s="2">
        <f t="shared" si="4"/>
        <v>25000</v>
      </c>
      <c r="D75" s="2">
        <f t="shared" si="3"/>
        <v>2291.6666666666665</v>
      </c>
      <c r="E75" s="2">
        <f>表格1[[#This Row],[本金]]+表格1[[#This Row],[利息]]</f>
        <v>27291.666666666668</v>
      </c>
    </row>
    <row r="76" spans="1:5" x14ac:dyDescent="0.25">
      <c r="A76" s="1">
        <v>67</v>
      </c>
      <c r="B76" s="2">
        <f>B75-表格1[[#This Row],[本金]]</f>
        <v>1325000</v>
      </c>
      <c r="C76" s="2">
        <f t="shared" si="4"/>
        <v>25000</v>
      </c>
      <c r="D76" s="2">
        <f t="shared" si="3"/>
        <v>2250</v>
      </c>
      <c r="E76" s="2">
        <f>表格1[[#This Row],[本金]]+表格1[[#This Row],[利息]]</f>
        <v>27250</v>
      </c>
    </row>
    <row r="77" spans="1:5" x14ac:dyDescent="0.25">
      <c r="A77" s="1">
        <v>68</v>
      </c>
      <c r="B77" s="2">
        <f>B76-表格1[[#This Row],[本金]]</f>
        <v>1300000</v>
      </c>
      <c r="C77" s="2">
        <f t="shared" si="4"/>
        <v>25000</v>
      </c>
      <c r="D77" s="2">
        <f t="shared" si="3"/>
        <v>2208.3333333333335</v>
      </c>
      <c r="E77" s="2">
        <f>表格1[[#This Row],[本金]]+表格1[[#This Row],[利息]]</f>
        <v>27208.333333333332</v>
      </c>
    </row>
    <row r="78" spans="1:5" x14ac:dyDescent="0.25">
      <c r="A78" s="1">
        <v>69</v>
      </c>
      <c r="B78" s="2">
        <f>B77-表格1[[#This Row],[本金]]</f>
        <v>1275000</v>
      </c>
      <c r="C78" s="2">
        <f t="shared" si="4"/>
        <v>25000</v>
      </c>
      <c r="D78" s="2">
        <f t="shared" si="3"/>
        <v>2166.6666666666665</v>
      </c>
      <c r="E78" s="2">
        <f>表格1[[#This Row],[本金]]+表格1[[#This Row],[利息]]</f>
        <v>27166.666666666668</v>
      </c>
    </row>
    <row r="79" spans="1:5" x14ac:dyDescent="0.25">
      <c r="A79" s="1">
        <v>70</v>
      </c>
      <c r="B79" s="2">
        <f>B78-表格1[[#This Row],[本金]]</f>
        <v>1250000</v>
      </c>
      <c r="C79" s="2">
        <f t="shared" si="4"/>
        <v>25000</v>
      </c>
      <c r="D79" s="2">
        <f t="shared" si="3"/>
        <v>2125</v>
      </c>
      <c r="E79" s="2">
        <f>表格1[[#This Row],[本金]]+表格1[[#This Row],[利息]]</f>
        <v>27125</v>
      </c>
    </row>
    <row r="80" spans="1:5" x14ac:dyDescent="0.25">
      <c r="A80" s="1">
        <v>71</v>
      </c>
      <c r="B80" s="2">
        <f>B79-表格1[[#This Row],[本金]]</f>
        <v>1225000</v>
      </c>
      <c r="C80" s="2">
        <f t="shared" si="4"/>
        <v>25000</v>
      </c>
      <c r="D80" s="2">
        <f t="shared" si="3"/>
        <v>2083.3333333333335</v>
      </c>
      <c r="E80" s="2">
        <f>表格1[[#This Row],[本金]]+表格1[[#This Row],[利息]]</f>
        <v>27083.333333333332</v>
      </c>
    </row>
    <row r="81" spans="1:5" x14ac:dyDescent="0.25">
      <c r="A81" s="1">
        <v>72</v>
      </c>
      <c r="B81" s="2">
        <f>B80-表格1[[#This Row],[本金]]</f>
        <v>1200000</v>
      </c>
      <c r="C81" s="2">
        <f t="shared" si="4"/>
        <v>25000</v>
      </c>
      <c r="D81" s="2">
        <f t="shared" si="3"/>
        <v>2041.6666666666667</v>
      </c>
      <c r="E81" s="2">
        <f>表格1[[#This Row],[本金]]+表格1[[#This Row],[利息]]</f>
        <v>27041.666666666668</v>
      </c>
    </row>
    <row r="82" spans="1:5" x14ac:dyDescent="0.25">
      <c r="A82" s="1">
        <v>73</v>
      </c>
      <c r="B82" s="2">
        <f>B81-表格1[[#This Row],[本金]]</f>
        <v>1175000</v>
      </c>
      <c r="C82" s="2">
        <f t="shared" si="4"/>
        <v>25000</v>
      </c>
      <c r="D82" s="2">
        <f t="shared" si="3"/>
        <v>2000</v>
      </c>
      <c r="E82" s="2">
        <f>表格1[[#This Row],[本金]]+表格1[[#This Row],[利息]]</f>
        <v>27000</v>
      </c>
    </row>
    <row r="83" spans="1:5" x14ac:dyDescent="0.25">
      <c r="A83" s="1">
        <v>74</v>
      </c>
      <c r="B83" s="2">
        <f>B82-表格1[[#This Row],[本金]]</f>
        <v>1150000</v>
      </c>
      <c r="C83" s="2">
        <f t="shared" si="4"/>
        <v>25000</v>
      </c>
      <c r="D83" s="2">
        <f t="shared" si="3"/>
        <v>1958.3333333333333</v>
      </c>
      <c r="E83" s="2">
        <f>表格1[[#This Row],[本金]]+表格1[[#This Row],[利息]]</f>
        <v>26958.333333333332</v>
      </c>
    </row>
    <row r="84" spans="1:5" x14ac:dyDescent="0.25">
      <c r="A84" s="1">
        <v>75</v>
      </c>
      <c r="B84" s="2">
        <f>B83-表格1[[#This Row],[本金]]</f>
        <v>1125000</v>
      </c>
      <c r="C84" s="2">
        <f t="shared" si="4"/>
        <v>25000</v>
      </c>
      <c r="D84" s="2">
        <f t="shared" si="3"/>
        <v>1916.6666666666667</v>
      </c>
      <c r="E84" s="2">
        <f>表格1[[#This Row],[本金]]+表格1[[#This Row],[利息]]</f>
        <v>26916.666666666668</v>
      </c>
    </row>
    <row r="85" spans="1:5" x14ac:dyDescent="0.25">
      <c r="A85" s="1">
        <v>76</v>
      </c>
      <c r="B85" s="2">
        <f>B84-表格1[[#This Row],[本金]]</f>
        <v>1100000</v>
      </c>
      <c r="C85" s="2">
        <f t="shared" si="4"/>
        <v>25000</v>
      </c>
      <c r="D85" s="2">
        <f t="shared" si="3"/>
        <v>1875</v>
      </c>
      <c r="E85" s="2">
        <f>表格1[[#This Row],[本金]]+表格1[[#This Row],[利息]]</f>
        <v>26875</v>
      </c>
    </row>
    <row r="86" spans="1:5" x14ac:dyDescent="0.25">
      <c r="A86" s="1">
        <v>77</v>
      </c>
      <c r="B86" s="2">
        <f>B85-表格1[[#This Row],[本金]]</f>
        <v>1075000</v>
      </c>
      <c r="C86" s="2">
        <f t="shared" si="4"/>
        <v>25000</v>
      </c>
      <c r="D86" s="2">
        <f t="shared" si="3"/>
        <v>1833.3333333333333</v>
      </c>
      <c r="E86" s="2">
        <f>表格1[[#This Row],[本金]]+表格1[[#This Row],[利息]]</f>
        <v>26833.333333333332</v>
      </c>
    </row>
    <row r="87" spans="1:5" x14ac:dyDescent="0.25">
      <c r="A87" s="1">
        <v>78</v>
      </c>
      <c r="B87" s="2">
        <f>B86-表格1[[#This Row],[本金]]</f>
        <v>1050000</v>
      </c>
      <c r="C87" s="2">
        <f t="shared" si="4"/>
        <v>25000</v>
      </c>
      <c r="D87" s="2">
        <f t="shared" si="3"/>
        <v>1791.6666666666667</v>
      </c>
      <c r="E87" s="2">
        <f>表格1[[#This Row],[本金]]+表格1[[#This Row],[利息]]</f>
        <v>26791.666666666668</v>
      </c>
    </row>
    <row r="88" spans="1:5" x14ac:dyDescent="0.25">
      <c r="A88" s="1">
        <v>79</v>
      </c>
      <c r="B88" s="2">
        <f>B87-表格1[[#This Row],[本金]]</f>
        <v>1025000</v>
      </c>
      <c r="C88" s="2">
        <f t="shared" si="4"/>
        <v>25000</v>
      </c>
      <c r="D88" s="2">
        <f t="shared" si="3"/>
        <v>1750</v>
      </c>
      <c r="E88" s="2">
        <f>表格1[[#This Row],[本金]]+表格1[[#This Row],[利息]]</f>
        <v>26750</v>
      </c>
    </row>
    <row r="89" spans="1:5" x14ac:dyDescent="0.25">
      <c r="A89" s="1">
        <v>80</v>
      </c>
      <c r="B89" s="2">
        <f>B88-表格1[[#This Row],[本金]]</f>
        <v>1000000</v>
      </c>
      <c r="C89" s="2">
        <f t="shared" si="4"/>
        <v>25000</v>
      </c>
      <c r="D89" s="2">
        <f t="shared" si="3"/>
        <v>1708.3333333333333</v>
      </c>
      <c r="E89" s="2">
        <f>表格1[[#This Row],[本金]]+表格1[[#This Row],[利息]]</f>
        <v>26708.333333333332</v>
      </c>
    </row>
    <row r="90" spans="1:5" x14ac:dyDescent="0.25">
      <c r="A90" s="1">
        <v>81</v>
      </c>
      <c r="B90" s="2">
        <f>B89-表格1[[#This Row],[本金]]</f>
        <v>975000</v>
      </c>
      <c r="C90" s="2">
        <f t="shared" si="4"/>
        <v>25000</v>
      </c>
      <c r="D90" s="2">
        <f t="shared" si="3"/>
        <v>1666.6666666666667</v>
      </c>
      <c r="E90" s="2">
        <f>表格1[[#This Row],[本金]]+表格1[[#This Row],[利息]]</f>
        <v>26666.666666666668</v>
      </c>
    </row>
    <row r="91" spans="1:5" x14ac:dyDescent="0.25">
      <c r="A91" s="1">
        <v>82</v>
      </c>
      <c r="B91" s="2">
        <f>B90-表格1[[#This Row],[本金]]</f>
        <v>950000</v>
      </c>
      <c r="C91" s="2">
        <f t="shared" si="4"/>
        <v>25000</v>
      </c>
      <c r="D91" s="2">
        <f t="shared" si="3"/>
        <v>1625</v>
      </c>
      <c r="E91" s="2">
        <f>表格1[[#This Row],[本金]]+表格1[[#This Row],[利息]]</f>
        <v>26625</v>
      </c>
    </row>
    <row r="92" spans="1:5" x14ac:dyDescent="0.25">
      <c r="A92" s="1">
        <v>83</v>
      </c>
      <c r="B92" s="2">
        <f>B91-表格1[[#This Row],[本金]]</f>
        <v>925000</v>
      </c>
      <c r="C92" s="2">
        <f t="shared" si="4"/>
        <v>25000</v>
      </c>
      <c r="D92" s="2">
        <f t="shared" si="3"/>
        <v>1583.3333333333333</v>
      </c>
      <c r="E92" s="2">
        <f>表格1[[#This Row],[本金]]+表格1[[#This Row],[利息]]</f>
        <v>26583.333333333332</v>
      </c>
    </row>
    <row r="93" spans="1:5" x14ac:dyDescent="0.25">
      <c r="A93" s="1">
        <v>84</v>
      </c>
      <c r="B93" s="2">
        <f>B92-表格1[[#This Row],[本金]]</f>
        <v>900000</v>
      </c>
      <c r="C93" s="2">
        <f t="shared" si="4"/>
        <v>25000</v>
      </c>
      <c r="D93" s="2">
        <f t="shared" si="3"/>
        <v>1541.6666666666667</v>
      </c>
      <c r="E93" s="2">
        <f>表格1[[#This Row],[本金]]+表格1[[#This Row],[利息]]</f>
        <v>26541.666666666668</v>
      </c>
    </row>
    <row r="94" spans="1:5" x14ac:dyDescent="0.25">
      <c r="A94" s="1">
        <v>85</v>
      </c>
      <c r="B94" s="2">
        <f>B93-表格1[[#This Row],[本金]]</f>
        <v>875000</v>
      </c>
      <c r="C94" s="2">
        <f t="shared" si="4"/>
        <v>25000</v>
      </c>
      <c r="D94" s="2">
        <f t="shared" si="3"/>
        <v>1500</v>
      </c>
      <c r="E94" s="2">
        <f>表格1[[#This Row],[本金]]+表格1[[#This Row],[利息]]</f>
        <v>26500</v>
      </c>
    </row>
    <row r="95" spans="1:5" x14ac:dyDescent="0.25">
      <c r="A95" s="1">
        <v>86</v>
      </c>
      <c r="B95" s="2">
        <f>B94-表格1[[#This Row],[本金]]</f>
        <v>850000</v>
      </c>
      <c r="C95" s="2">
        <f t="shared" si="4"/>
        <v>25000</v>
      </c>
      <c r="D95" s="2">
        <f t="shared" si="3"/>
        <v>1458.3333333333333</v>
      </c>
      <c r="E95" s="2">
        <f>表格1[[#This Row],[本金]]+表格1[[#This Row],[利息]]</f>
        <v>26458.333333333332</v>
      </c>
    </row>
    <row r="96" spans="1:5" x14ac:dyDescent="0.25">
      <c r="A96" s="1">
        <v>87</v>
      </c>
      <c r="B96" s="2">
        <f>B95-表格1[[#This Row],[本金]]</f>
        <v>825000</v>
      </c>
      <c r="C96" s="2">
        <f t="shared" si="4"/>
        <v>25000</v>
      </c>
      <c r="D96" s="2">
        <f t="shared" si="3"/>
        <v>1416.6666666666667</v>
      </c>
      <c r="E96" s="2">
        <f>表格1[[#This Row],[本金]]+表格1[[#This Row],[利息]]</f>
        <v>26416.666666666668</v>
      </c>
    </row>
    <row r="97" spans="1:5" x14ac:dyDescent="0.25">
      <c r="A97" s="1">
        <v>88</v>
      </c>
      <c r="B97" s="2">
        <f>B96-表格1[[#This Row],[本金]]</f>
        <v>800000</v>
      </c>
      <c r="C97" s="2">
        <f t="shared" si="4"/>
        <v>25000</v>
      </c>
      <c r="D97" s="2">
        <f t="shared" si="3"/>
        <v>1375</v>
      </c>
      <c r="E97" s="2">
        <f>表格1[[#This Row],[本金]]+表格1[[#This Row],[利息]]</f>
        <v>26375</v>
      </c>
    </row>
    <row r="98" spans="1:5" x14ac:dyDescent="0.25">
      <c r="A98" s="1">
        <v>89</v>
      </c>
      <c r="B98" s="2">
        <f>B97-表格1[[#This Row],[本金]]</f>
        <v>775000</v>
      </c>
      <c r="C98" s="2">
        <f t="shared" si="4"/>
        <v>25000</v>
      </c>
      <c r="D98" s="2">
        <f t="shared" si="3"/>
        <v>1333.3333333333333</v>
      </c>
      <c r="E98" s="2">
        <f>表格1[[#This Row],[本金]]+表格1[[#This Row],[利息]]</f>
        <v>26333.333333333332</v>
      </c>
    </row>
    <row r="99" spans="1:5" x14ac:dyDescent="0.25">
      <c r="A99" s="1">
        <v>90</v>
      </c>
      <c r="B99" s="2">
        <f>B98-表格1[[#This Row],[本金]]</f>
        <v>750000</v>
      </c>
      <c r="C99" s="2">
        <f t="shared" si="4"/>
        <v>25000</v>
      </c>
      <c r="D99" s="2">
        <f t="shared" si="3"/>
        <v>1291.6666666666667</v>
      </c>
      <c r="E99" s="2">
        <f>表格1[[#This Row],[本金]]+表格1[[#This Row],[利息]]</f>
        <v>26291.666666666668</v>
      </c>
    </row>
    <row r="100" spans="1:5" x14ac:dyDescent="0.25">
      <c r="A100" s="1">
        <v>91</v>
      </c>
      <c r="B100" s="2">
        <f>B99-表格1[[#This Row],[本金]]</f>
        <v>725000</v>
      </c>
      <c r="C100" s="2">
        <f t="shared" si="4"/>
        <v>25000</v>
      </c>
      <c r="D100" s="2">
        <f t="shared" si="3"/>
        <v>1250</v>
      </c>
      <c r="E100" s="2">
        <f>表格1[[#This Row],[本金]]+表格1[[#This Row],[利息]]</f>
        <v>26250</v>
      </c>
    </row>
    <row r="101" spans="1:5" x14ac:dyDescent="0.25">
      <c r="A101" s="1">
        <v>92</v>
      </c>
      <c r="B101" s="2">
        <f>B100-表格1[[#This Row],[本金]]</f>
        <v>700000</v>
      </c>
      <c r="C101" s="2">
        <f t="shared" si="4"/>
        <v>25000</v>
      </c>
      <c r="D101" s="2">
        <f t="shared" si="3"/>
        <v>1208.3333333333333</v>
      </c>
      <c r="E101" s="2">
        <f>表格1[[#This Row],[本金]]+表格1[[#This Row],[利息]]</f>
        <v>26208.333333333332</v>
      </c>
    </row>
    <row r="102" spans="1:5" x14ac:dyDescent="0.25">
      <c r="A102" s="1">
        <v>93</v>
      </c>
      <c r="B102" s="2">
        <f>B101-表格1[[#This Row],[本金]]</f>
        <v>675000</v>
      </c>
      <c r="C102" s="2">
        <f t="shared" si="4"/>
        <v>25000</v>
      </c>
      <c r="D102" s="2">
        <f t="shared" si="3"/>
        <v>1166.6666666666667</v>
      </c>
      <c r="E102" s="2">
        <f>表格1[[#This Row],[本金]]+表格1[[#This Row],[利息]]</f>
        <v>26166.666666666668</v>
      </c>
    </row>
    <row r="103" spans="1:5" x14ac:dyDescent="0.25">
      <c r="A103" s="1">
        <v>94</v>
      </c>
      <c r="B103" s="2">
        <f>B102-表格1[[#This Row],[本金]]</f>
        <v>650000</v>
      </c>
      <c r="C103" s="2">
        <f t="shared" si="4"/>
        <v>25000</v>
      </c>
      <c r="D103" s="2">
        <f t="shared" si="3"/>
        <v>1125</v>
      </c>
      <c r="E103" s="2">
        <f>表格1[[#This Row],[本金]]+表格1[[#This Row],[利息]]</f>
        <v>26125</v>
      </c>
    </row>
    <row r="104" spans="1:5" x14ac:dyDescent="0.25">
      <c r="A104" s="1">
        <v>95</v>
      </c>
      <c r="B104" s="2">
        <f>B103-表格1[[#This Row],[本金]]</f>
        <v>625000</v>
      </c>
      <c r="C104" s="2">
        <f t="shared" si="4"/>
        <v>25000</v>
      </c>
      <c r="D104" s="2">
        <f t="shared" si="3"/>
        <v>1083.3333333333333</v>
      </c>
      <c r="E104" s="2">
        <f>表格1[[#This Row],[本金]]+表格1[[#This Row],[利息]]</f>
        <v>26083.333333333332</v>
      </c>
    </row>
    <row r="105" spans="1:5" x14ac:dyDescent="0.25">
      <c r="A105" s="1">
        <v>96</v>
      </c>
      <c r="B105" s="2">
        <f>B104-表格1[[#This Row],[本金]]</f>
        <v>600000</v>
      </c>
      <c r="C105" s="2">
        <f t="shared" si="4"/>
        <v>25000</v>
      </c>
      <c r="D105" s="2">
        <f t="shared" si="3"/>
        <v>1041.6666666666667</v>
      </c>
      <c r="E105" s="2">
        <f>表格1[[#This Row],[本金]]+表格1[[#This Row],[利息]]</f>
        <v>26041.666666666668</v>
      </c>
    </row>
    <row r="106" spans="1:5" x14ac:dyDescent="0.25">
      <c r="A106" s="1">
        <v>97</v>
      </c>
      <c r="B106" s="2">
        <f>B105-表格1[[#This Row],[本金]]</f>
        <v>575000</v>
      </c>
      <c r="C106" s="2">
        <f t="shared" ref="C106:C129" si="5">每月攤還本金</f>
        <v>25000</v>
      </c>
      <c r="D106" s="2">
        <f t="shared" si="3"/>
        <v>1000</v>
      </c>
      <c r="E106" s="2">
        <f>表格1[[#This Row],[本金]]+表格1[[#This Row],[利息]]</f>
        <v>26000</v>
      </c>
    </row>
    <row r="107" spans="1:5" x14ac:dyDescent="0.25">
      <c r="A107" s="1">
        <v>98</v>
      </c>
      <c r="B107" s="2">
        <f>B106-表格1[[#This Row],[本金]]</f>
        <v>550000</v>
      </c>
      <c r="C107" s="2">
        <f t="shared" si="5"/>
        <v>25000</v>
      </c>
      <c r="D107" s="2">
        <f t="shared" si="3"/>
        <v>958.33333333333337</v>
      </c>
      <c r="E107" s="2">
        <f>表格1[[#This Row],[本金]]+表格1[[#This Row],[利息]]</f>
        <v>25958.333333333332</v>
      </c>
    </row>
    <row r="108" spans="1:5" x14ac:dyDescent="0.25">
      <c r="A108" s="1">
        <v>99</v>
      </c>
      <c r="B108" s="2">
        <f>B107-表格1[[#This Row],[本金]]</f>
        <v>525000</v>
      </c>
      <c r="C108" s="2">
        <f t="shared" si="5"/>
        <v>25000</v>
      </c>
      <c r="D108" s="2">
        <f t="shared" si="3"/>
        <v>916.66666666666663</v>
      </c>
      <c r="E108" s="2">
        <f>表格1[[#This Row],[本金]]+表格1[[#This Row],[利息]]</f>
        <v>25916.666666666668</v>
      </c>
    </row>
    <row r="109" spans="1:5" x14ac:dyDescent="0.25">
      <c r="A109" s="1">
        <v>100</v>
      </c>
      <c r="B109" s="2">
        <f>B108-表格1[[#This Row],[本金]]</f>
        <v>500000</v>
      </c>
      <c r="C109" s="2">
        <f t="shared" si="5"/>
        <v>25000</v>
      </c>
      <c r="D109" s="2">
        <f t="shared" si="3"/>
        <v>875</v>
      </c>
      <c r="E109" s="2">
        <f>表格1[[#This Row],[本金]]+表格1[[#This Row],[利息]]</f>
        <v>25875</v>
      </c>
    </row>
    <row r="110" spans="1:5" x14ac:dyDescent="0.25">
      <c r="A110" s="1">
        <v>101</v>
      </c>
      <c r="B110" s="2">
        <f>B109-表格1[[#This Row],[本金]]</f>
        <v>475000</v>
      </c>
      <c r="C110" s="2">
        <f t="shared" si="5"/>
        <v>25000</v>
      </c>
      <c r="D110" s="2">
        <f t="shared" ref="D110:D129" si="6">B109*年利率/12</f>
        <v>833.33333333333337</v>
      </c>
      <c r="E110" s="2">
        <f>表格1[[#This Row],[本金]]+表格1[[#This Row],[利息]]</f>
        <v>25833.333333333332</v>
      </c>
    </row>
    <row r="111" spans="1:5" x14ac:dyDescent="0.25">
      <c r="A111" s="1">
        <v>102</v>
      </c>
      <c r="B111" s="2">
        <f>B110-表格1[[#This Row],[本金]]</f>
        <v>450000</v>
      </c>
      <c r="C111" s="2">
        <f t="shared" si="5"/>
        <v>25000</v>
      </c>
      <c r="D111" s="2">
        <f t="shared" si="6"/>
        <v>791.66666666666663</v>
      </c>
      <c r="E111" s="2">
        <f>表格1[[#This Row],[本金]]+表格1[[#This Row],[利息]]</f>
        <v>25791.666666666668</v>
      </c>
    </row>
    <row r="112" spans="1:5" x14ac:dyDescent="0.25">
      <c r="A112" s="1">
        <v>103</v>
      </c>
      <c r="B112" s="2">
        <f>B111-表格1[[#This Row],[本金]]</f>
        <v>425000</v>
      </c>
      <c r="C112" s="2">
        <f t="shared" si="5"/>
        <v>25000</v>
      </c>
      <c r="D112" s="2">
        <f t="shared" si="6"/>
        <v>750</v>
      </c>
      <c r="E112" s="2">
        <f>表格1[[#This Row],[本金]]+表格1[[#This Row],[利息]]</f>
        <v>25750</v>
      </c>
    </row>
    <row r="113" spans="1:5" x14ac:dyDescent="0.25">
      <c r="A113" s="1">
        <v>104</v>
      </c>
      <c r="B113" s="2">
        <f>B112-表格1[[#This Row],[本金]]</f>
        <v>400000</v>
      </c>
      <c r="C113" s="2">
        <f t="shared" si="5"/>
        <v>25000</v>
      </c>
      <c r="D113" s="2">
        <f t="shared" si="6"/>
        <v>708.33333333333337</v>
      </c>
      <c r="E113" s="2">
        <f>表格1[[#This Row],[本金]]+表格1[[#This Row],[利息]]</f>
        <v>25708.333333333332</v>
      </c>
    </row>
    <row r="114" spans="1:5" x14ac:dyDescent="0.25">
      <c r="A114" s="1">
        <v>105</v>
      </c>
      <c r="B114" s="2">
        <f>B113-表格1[[#This Row],[本金]]</f>
        <v>375000</v>
      </c>
      <c r="C114" s="2">
        <f t="shared" si="5"/>
        <v>25000</v>
      </c>
      <c r="D114" s="2">
        <f t="shared" si="6"/>
        <v>666.66666666666663</v>
      </c>
      <c r="E114" s="2">
        <f>表格1[[#This Row],[本金]]+表格1[[#This Row],[利息]]</f>
        <v>25666.666666666668</v>
      </c>
    </row>
    <row r="115" spans="1:5" x14ac:dyDescent="0.25">
      <c r="A115" s="1">
        <v>106</v>
      </c>
      <c r="B115" s="2">
        <f>B114-表格1[[#This Row],[本金]]</f>
        <v>350000</v>
      </c>
      <c r="C115" s="2">
        <f t="shared" si="5"/>
        <v>25000</v>
      </c>
      <c r="D115" s="2">
        <f t="shared" si="6"/>
        <v>625</v>
      </c>
      <c r="E115" s="2">
        <f>表格1[[#This Row],[本金]]+表格1[[#This Row],[利息]]</f>
        <v>25625</v>
      </c>
    </row>
    <row r="116" spans="1:5" x14ac:dyDescent="0.25">
      <c r="A116" s="1">
        <v>107</v>
      </c>
      <c r="B116" s="2">
        <f>B115-表格1[[#This Row],[本金]]</f>
        <v>325000</v>
      </c>
      <c r="C116" s="2">
        <f t="shared" si="5"/>
        <v>25000</v>
      </c>
      <c r="D116" s="2">
        <f t="shared" si="6"/>
        <v>583.33333333333337</v>
      </c>
      <c r="E116" s="2">
        <f>表格1[[#This Row],[本金]]+表格1[[#This Row],[利息]]</f>
        <v>25583.333333333332</v>
      </c>
    </row>
    <row r="117" spans="1:5" x14ac:dyDescent="0.25">
      <c r="A117" s="1">
        <v>108</v>
      </c>
      <c r="B117" s="2">
        <f>B116-表格1[[#This Row],[本金]]</f>
        <v>300000</v>
      </c>
      <c r="C117" s="2">
        <f t="shared" si="5"/>
        <v>25000</v>
      </c>
      <c r="D117" s="2">
        <f t="shared" si="6"/>
        <v>541.66666666666663</v>
      </c>
      <c r="E117" s="2">
        <f>表格1[[#This Row],[本金]]+表格1[[#This Row],[利息]]</f>
        <v>25541.666666666668</v>
      </c>
    </row>
    <row r="118" spans="1:5" x14ac:dyDescent="0.25">
      <c r="A118" s="1">
        <v>109</v>
      </c>
      <c r="B118" s="2">
        <f>B117-表格1[[#This Row],[本金]]</f>
        <v>275000</v>
      </c>
      <c r="C118" s="2">
        <f t="shared" si="5"/>
        <v>25000</v>
      </c>
      <c r="D118" s="2">
        <f t="shared" si="6"/>
        <v>500</v>
      </c>
      <c r="E118" s="2">
        <f>表格1[[#This Row],[本金]]+表格1[[#This Row],[利息]]</f>
        <v>25500</v>
      </c>
    </row>
    <row r="119" spans="1:5" x14ac:dyDescent="0.25">
      <c r="A119" s="1">
        <v>110</v>
      </c>
      <c r="B119" s="2">
        <f>B118-表格1[[#This Row],[本金]]</f>
        <v>250000</v>
      </c>
      <c r="C119" s="2">
        <f t="shared" si="5"/>
        <v>25000</v>
      </c>
      <c r="D119" s="2">
        <f t="shared" si="6"/>
        <v>458.33333333333331</v>
      </c>
      <c r="E119" s="2">
        <f>表格1[[#This Row],[本金]]+表格1[[#This Row],[利息]]</f>
        <v>25458.333333333332</v>
      </c>
    </row>
    <row r="120" spans="1:5" x14ac:dyDescent="0.25">
      <c r="A120" s="1">
        <v>111</v>
      </c>
      <c r="B120" s="2">
        <f>B119-表格1[[#This Row],[本金]]</f>
        <v>225000</v>
      </c>
      <c r="C120" s="2">
        <f t="shared" si="5"/>
        <v>25000</v>
      </c>
      <c r="D120" s="2">
        <f t="shared" si="6"/>
        <v>416.66666666666669</v>
      </c>
      <c r="E120" s="2">
        <f>表格1[[#This Row],[本金]]+表格1[[#This Row],[利息]]</f>
        <v>25416.666666666668</v>
      </c>
    </row>
    <row r="121" spans="1:5" x14ac:dyDescent="0.25">
      <c r="A121" s="1">
        <v>112</v>
      </c>
      <c r="B121" s="2">
        <f>B120-表格1[[#This Row],[本金]]</f>
        <v>200000</v>
      </c>
      <c r="C121" s="2">
        <f t="shared" si="5"/>
        <v>25000</v>
      </c>
      <c r="D121" s="2">
        <f t="shared" si="6"/>
        <v>375</v>
      </c>
      <c r="E121" s="2">
        <f>表格1[[#This Row],[本金]]+表格1[[#This Row],[利息]]</f>
        <v>25375</v>
      </c>
    </row>
    <row r="122" spans="1:5" x14ac:dyDescent="0.25">
      <c r="A122" s="1">
        <v>113</v>
      </c>
      <c r="B122" s="2">
        <f>B121-表格1[[#This Row],[本金]]</f>
        <v>175000</v>
      </c>
      <c r="C122" s="2">
        <f t="shared" si="5"/>
        <v>25000</v>
      </c>
      <c r="D122" s="2">
        <f t="shared" si="6"/>
        <v>333.33333333333331</v>
      </c>
      <c r="E122" s="2">
        <f>表格1[[#This Row],[本金]]+表格1[[#This Row],[利息]]</f>
        <v>25333.333333333332</v>
      </c>
    </row>
    <row r="123" spans="1:5" x14ac:dyDescent="0.25">
      <c r="A123" s="1">
        <v>114</v>
      </c>
      <c r="B123" s="2">
        <f>B122-表格1[[#This Row],[本金]]</f>
        <v>150000</v>
      </c>
      <c r="C123" s="2">
        <f t="shared" si="5"/>
        <v>25000</v>
      </c>
      <c r="D123" s="2">
        <f t="shared" si="6"/>
        <v>291.66666666666669</v>
      </c>
      <c r="E123" s="2">
        <f>表格1[[#This Row],[本金]]+表格1[[#This Row],[利息]]</f>
        <v>25291.666666666668</v>
      </c>
    </row>
    <row r="124" spans="1:5" x14ac:dyDescent="0.25">
      <c r="A124" s="1">
        <v>115</v>
      </c>
      <c r="B124" s="2">
        <f>B123-表格1[[#This Row],[本金]]</f>
        <v>125000</v>
      </c>
      <c r="C124" s="2">
        <f t="shared" si="5"/>
        <v>25000</v>
      </c>
      <c r="D124" s="2">
        <f t="shared" si="6"/>
        <v>250</v>
      </c>
      <c r="E124" s="2">
        <f>表格1[[#This Row],[本金]]+表格1[[#This Row],[利息]]</f>
        <v>25250</v>
      </c>
    </row>
    <row r="125" spans="1:5" x14ac:dyDescent="0.25">
      <c r="A125" s="1">
        <v>116</v>
      </c>
      <c r="B125" s="2">
        <f>B124-表格1[[#This Row],[本金]]</f>
        <v>100000</v>
      </c>
      <c r="C125" s="2">
        <f t="shared" si="5"/>
        <v>25000</v>
      </c>
      <c r="D125" s="2">
        <f t="shared" si="6"/>
        <v>208.33333333333334</v>
      </c>
      <c r="E125" s="2">
        <f>表格1[[#This Row],[本金]]+表格1[[#This Row],[利息]]</f>
        <v>25208.333333333332</v>
      </c>
    </row>
    <row r="126" spans="1:5" x14ac:dyDescent="0.25">
      <c r="A126" s="1">
        <v>117</v>
      </c>
      <c r="B126" s="2">
        <f>B125-表格1[[#This Row],[本金]]</f>
        <v>75000</v>
      </c>
      <c r="C126" s="2">
        <f t="shared" si="5"/>
        <v>25000</v>
      </c>
      <c r="D126" s="2">
        <f t="shared" si="6"/>
        <v>166.66666666666666</v>
      </c>
      <c r="E126" s="2">
        <f>表格1[[#This Row],[本金]]+表格1[[#This Row],[利息]]</f>
        <v>25166.666666666668</v>
      </c>
    </row>
    <row r="127" spans="1:5" x14ac:dyDescent="0.25">
      <c r="A127" s="1">
        <v>118</v>
      </c>
      <c r="B127" s="2">
        <f>B126-表格1[[#This Row],[本金]]</f>
        <v>50000</v>
      </c>
      <c r="C127" s="2">
        <f t="shared" si="5"/>
        <v>25000</v>
      </c>
      <c r="D127" s="2">
        <f t="shared" si="6"/>
        <v>125</v>
      </c>
      <c r="E127" s="2">
        <f>表格1[[#This Row],[本金]]+表格1[[#This Row],[利息]]</f>
        <v>25125</v>
      </c>
    </row>
    <row r="128" spans="1:5" x14ac:dyDescent="0.25">
      <c r="A128" s="1">
        <v>119</v>
      </c>
      <c r="B128" s="2">
        <f>B127-表格1[[#This Row],[本金]]</f>
        <v>25000</v>
      </c>
      <c r="C128" s="2">
        <f t="shared" si="5"/>
        <v>25000</v>
      </c>
      <c r="D128" s="2">
        <f t="shared" si="6"/>
        <v>83.333333333333329</v>
      </c>
      <c r="E128" s="2">
        <f>表格1[[#This Row],[本金]]+表格1[[#This Row],[利息]]</f>
        <v>25083.333333333332</v>
      </c>
    </row>
    <row r="129" spans="1:5" x14ac:dyDescent="0.25">
      <c r="A129" s="1">
        <v>120</v>
      </c>
      <c r="B129" s="2">
        <f>B128-表格1[[#This Row],[本金]]</f>
        <v>0</v>
      </c>
      <c r="C129" s="2">
        <f t="shared" si="5"/>
        <v>25000</v>
      </c>
      <c r="D129" s="2">
        <f t="shared" si="6"/>
        <v>41.666666666666664</v>
      </c>
      <c r="E129" s="2">
        <f>表格1[[#This Row],[本金]]+表格1[[#This Row],[利息]]</f>
        <v>25041.666666666668</v>
      </c>
    </row>
    <row r="130" spans="1:5" x14ac:dyDescent="0.25">
      <c r="B130" s="2"/>
      <c r="C130" s="2"/>
      <c r="D130" s="2"/>
      <c r="E130" s="2"/>
    </row>
    <row r="131" spans="1:5" x14ac:dyDescent="0.25">
      <c r="B131" s="2"/>
      <c r="C131" s="2"/>
      <c r="D131" s="2"/>
      <c r="E131" s="2"/>
    </row>
    <row r="132" spans="1:5" x14ac:dyDescent="0.25">
      <c r="B132" s="2"/>
      <c r="C132" s="2"/>
      <c r="D132" s="2"/>
      <c r="E132" s="2"/>
    </row>
    <row r="133" spans="1:5" x14ac:dyDescent="0.25">
      <c r="B133" s="2"/>
      <c r="C133" s="2"/>
      <c r="D133" s="2"/>
      <c r="E133" s="2"/>
    </row>
    <row r="134" spans="1:5" x14ac:dyDescent="0.25">
      <c r="B134" s="2"/>
      <c r="C134" s="2"/>
      <c r="D134" s="2"/>
      <c r="E134" s="2"/>
    </row>
    <row r="135" spans="1:5" x14ac:dyDescent="0.25">
      <c r="B135" s="2"/>
      <c r="C135" s="2"/>
      <c r="D135" s="2"/>
      <c r="E135" s="2"/>
    </row>
    <row r="136" spans="1:5" x14ac:dyDescent="0.25">
      <c r="B136" s="2"/>
      <c r="C136" s="2"/>
      <c r="D136" s="2"/>
      <c r="E136" s="2"/>
    </row>
    <row r="137" spans="1:5" x14ac:dyDescent="0.25">
      <c r="B137" s="2"/>
      <c r="C137" s="2"/>
      <c r="D137" s="2"/>
      <c r="E137" s="2"/>
    </row>
    <row r="138" spans="1:5" x14ac:dyDescent="0.25">
      <c r="B138" s="2"/>
      <c r="C138" s="2"/>
      <c r="D138" s="2"/>
      <c r="E138" s="2"/>
    </row>
    <row r="139" spans="1:5" x14ac:dyDescent="0.25">
      <c r="B139" s="2"/>
      <c r="C139" s="2"/>
      <c r="D139" s="2"/>
      <c r="E139" s="2"/>
    </row>
    <row r="140" spans="1:5" x14ac:dyDescent="0.25">
      <c r="B140" s="2"/>
      <c r="C140" s="2"/>
      <c r="D140" s="2"/>
      <c r="E140" s="2"/>
    </row>
    <row r="141" spans="1:5" x14ac:dyDescent="0.25">
      <c r="B141" s="2"/>
      <c r="C141" s="2"/>
      <c r="D141" s="2"/>
      <c r="E141" s="2"/>
    </row>
    <row r="142" spans="1:5" x14ac:dyDescent="0.25">
      <c r="B142" s="2"/>
      <c r="C142" s="2"/>
      <c r="D142" s="2"/>
      <c r="E142" s="2"/>
    </row>
    <row r="143" spans="1:5" x14ac:dyDescent="0.25">
      <c r="B143" s="2"/>
      <c r="C143" s="2"/>
      <c r="D143" s="2"/>
      <c r="E143" s="2"/>
    </row>
    <row r="144" spans="1:5" x14ac:dyDescent="0.25">
      <c r="B144" s="2"/>
      <c r="C144" s="2"/>
      <c r="D144" s="2"/>
      <c r="E144" s="2"/>
    </row>
    <row r="145" spans="2:5" x14ac:dyDescent="0.25">
      <c r="B145" s="2"/>
      <c r="C145" s="2"/>
      <c r="D145" s="2"/>
      <c r="E145" s="2"/>
    </row>
    <row r="146" spans="2:5" x14ac:dyDescent="0.25">
      <c r="B146" s="2"/>
      <c r="C146" s="2"/>
      <c r="D146" s="2"/>
      <c r="E146" s="2"/>
    </row>
    <row r="147" spans="2:5" x14ac:dyDescent="0.25">
      <c r="B147" s="2"/>
      <c r="C147" s="2"/>
      <c r="D147" s="2"/>
      <c r="E147" s="2"/>
    </row>
    <row r="148" spans="2:5" x14ac:dyDescent="0.25">
      <c r="B148" s="2"/>
      <c r="C148" s="2"/>
      <c r="D148" s="2"/>
      <c r="E148" s="2"/>
    </row>
    <row r="149" spans="2:5" x14ac:dyDescent="0.25">
      <c r="B149" s="2"/>
      <c r="C149" s="2"/>
      <c r="D149" s="2"/>
      <c r="E149" s="2"/>
    </row>
    <row r="150" spans="2:5" x14ac:dyDescent="0.25">
      <c r="B150" s="2"/>
      <c r="C150" s="2"/>
      <c r="D150" s="2"/>
      <c r="E150" s="2"/>
    </row>
    <row r="151" spans="2:5" x14ac:dyDescent="0.25">
      <c r="B151" s="2"/>
      <c r="C151" s="2"/>
      <c r="D151" s="2"/>
      <c r="E151" s="2"/>
    </row>
    <row r="152" spans="2:5" x14ac:dyDescent="0.25">
      <c r="B152" s="2"/>
      <c r="C152" s="2"/>
      <c r="D152" s="2"/>
      <c r="E152" s="2"/>
    </row>
    <row r="153" spans="2:5" x14ac:dyDescent="0.25">
      <c r="B153" s="2"/>
      <c r="C153" s="2"/>
      <c r="D153" s="2"/>
      <c r="E153" s="2"/>
    </row>
    <row r="154" spans="2:5" x14ac:dyDescent="0.25">
      <c r="B154" s="2"/>
      <c r="C154" s="2"/>
      <c r="D154" s="2"/>
      <c r="E154" s="2"/>
    </row>
    <row r="155" spans="2:5" x14ac:dyDescent="0.25">
      <c r="B155" s="2"/>
      <c r="C155" s="2"/>
      <c r="D155" s="2"/>
      <c r="E155" s="2"/>
    </row>
    <row r="156" spans="2:5" x14ac:dyDescent="0.25">
      <c r="B156" s="2"/>
      <c r="C156" s="2"/>
      <c r="D156" s="2"/>
      <c r="E156" s="2"/>
    </row>
    <row r="157" spans="2:5" x14ac:dyDescent="0.25">
      <c r="B157" s="2"/>
      <c r="C157" s="2"/>
      <c r="D157" s="2"/>
      <c r="E157" s="2"/>
    </row>
    <row r="158" spans="2:5" x14ac:dyDescent="0.25">
      <c r="B158" s="2"/>
      <c r="C158" s="2"/>
      <c r="D158" s="2"/>
      <c r="E158" s="2"/>
    </row>
    <row r="159" spans="2:5" x14ac:dyDescent="0.25">
      <c r="B159" s="2"/>
      <c r="C159" s="2"/>
      <c r="D159" s="2"/>
      <c r="E159" s="2"/>
    </row>
    <row r="160" spans="2:5" x14ac:dyDescent="0.25">
      <c r="B160" s="2"/>
      <c r="C160" s="2"/>
      <c r="D160" s="2"/>
      <c r="E160" s="2"/>
    </row>
    <row r="161" spans="2:5" x14ac:dyDescent="0.25">
      <c r="B161" s="2"/>
      <c r="C161" s="2"/>
      <c r="D161" s="2"/>
      <c r="E161" s="2"/>
    </row>
    <row r="162" spans="2:5" x14ac:dyDescent="0.25">
      <c r="B162" s="2"/>
      <c r="C162" s="2"/>
      <c r="D162" s="2"/>
      <c r="E162" s="2"/>
    </row>
    <row r="163" spans="2:5" x14ac:dyDescent="0.25">
      <c r="B163" s="2"/>
      <c r="C163" s="2"/>
      <c r="D163" s="2"/>
      <c r="E163" s="2"/>
    </row>
    <row r="164" spans="2:5" x14ac:dyDescent="0.25">
      <c r="B164" s="2"/>
      <c r="C164" s="2"/>
      <c r="D164" s="2"/>
      <c r="E164" s="2"/>
    </row>
    <row r="165" spans="2:5" x14ac:dyDescent="0.25">
      <c r="B165" s="2"/>
      <c r="C165" s="2"/>
      <c r="D165" s="2"/>
      <c r="E165" s="2"/>
    </row>
    <row r="166" spans="2:5" x14ac:dyDescent="0.25">
      <c r="B166" s="2"/>
      <c r="C166" s="2"/>
      <c r="D166" s="2"/>
      <c r="E166" s="2"/>
    </row>
    <row r="167" spans="2:5" x14ac:dyDescent="0.25">
      <c r="B167" s="2"/>
      <c r="C167" s="2"/>
      <c r="D167" s="2"/>
      <c r="E167" s="2"/>
    </row>
    <row r="168" spans="2:5" x14ac:dyDescent="0.25">
      <c r="B168" s="2"/>
      <c r="C168" s="2"/>
      <c r="D168" s="2"/>
      <c r="E168" s="2"/>
    </row>
    <row r="169" spans="2:5" x14ac:dyDescent="0.25">
      <c r="B169" s="2"/>
      <c r="C169" s="2"/>
      <c r="D169" s="2"/>
      <c r="E169" s="2"/>
    </row>
    <row r="170" spans="2:5" x14ac:dyDescent="0.25">
      <c r="B170" s="2"/>
      <c r="C170" s="2"/>
      <c r="D170" s="2"/>
      <c r="E170" s="2"/>
    </row>
    <row r="171" spans="2:5" x14ac:dyDescent="0.25">
      <c r="B171" s="2"/>
      <c r="C171" s="2"/>
      <c r="D171" s="2"/>
      <c r="E171" s="2"/>
    </row>
    <row r="172" spans="2:5" x14ac:dyDescent="0.25">
      <c r="B172" s="2"/>
      <c r="C172" s="2"/>
      <c r="D172" s="2"/>
      <c r="E172" s="2"/>
    </row>
    <row r="173" spans="2:5" x14ac:dyDescent="0.25">
      <c r="B173" s="2"/>
      <c r="C173" s="2"/>
      <c r="D173" s="2"/>
      <c r="E173" s="2"/>
    </row>
    <row r="174" spans="2:5" x14ac:dyDescent="0.25">
      <c r="B174" s="2"/>
      <c r="C174" s="2"/>
      <c r="D174" s="2"/>
      <c r="E174" s="2"/>
    </row>
    <row r="175" spans="2:5" x14ac:dyDescent="0.25">
      <c r="B175" s="2"/>
      <c r="C175" s="2"/>
      <c r="D175" s="2"/>
      <c r="E175" s="2"/>
    </row>
    <row r="176" spans="2:5" x14ac:dyDescent="0.25">
      <c r="B176" s="2"/>
      <c r="C176" s="2"/>
      <c r="D176" s="2"/>
      <c r="E176" s="2"/>
    </row>
    <row r="177" spans="2:5" x14ac:dyDescent="0.25">
      <c r="B177" s="2"/>
      <c r="C177" s="2"/>
      <c r="D177" s="2"/>
      <c r="E177" s="2"/>
    </row>
    <row r="178" spans="2:5" x14ac:dyDescent="0.25">
      <c r="B178" s="2"/>
      <c r="C178" s="2"/>
      <c r="D178" s="2"/>
      <c r="E178" s="2"/>
    </row>
    <row r="179" spans="2:5" x14ac:dyDescent="0.25">
      <c r="B179" s="2"/>
      <c r="C179" s="2"/>
      <c r="D179" s="2"/>
      <c r="E179" s="2"/>
    </row>
    <row r="180" spans="2:5" x14ac:dyDescent="0.25">
      <c r="B180" s="2"/>
      <c r="C180" s="2"/>
      <c r="D180" s="2"/>
      <c r="E180" s="2"/>
    </row>
    <row r="181" spans="2:5" x14ac:dyDescent="0.25">
      <c r="B181" s="2"/>
      <c r="C181" s="2"/>
      <c r="D181" s="2"/>
      <c r="E181" s="2"/>
    </row>
    <row r="182" spans="2:5" x14ac:dyDescent="0.25">
      <c r="B182" s="2"/>
      <c r="C182" s="2"/>
      <c r="D182" s="2"/>
      <c r="E182" s="2"/>
    </row>
    <row r="183" spans="2:5" x14ac:dyDescent="0.25">
      <c r="B183" s="2"/>
      <c r="C183" s="2"/>
      <c r="D183" s="2"/>
      <c r="E183" s="2"/>
    </row>
    <row r="184" spans="2:5" x14ac:dyDescent="0.25">
      <c r="B184" s="2"/>
      <c r="C184" s="2"/>
      <c r="D184" s="2"/>
      <c r="E184" s="2"/>
    </row>
    <row r="185" spans="2:5" x14ac:dyDescent="0.25">
      <c r="B185" s="2"/>
      <c r="C185" s="2"/>
      <c r="D185" s="2"/>
      <c r="E185" s="2"/>
    </row>
    <row r="186" spans="2:5" x14ac:dyDescent="0.25">
      <c r="B186" s="2"/>
      <c r="C186" s="2"/>
      <c r="D186" s="2"/>
      <c r="E186" s="2"/>
    </row>
    <row r="187" spans="2:5" x14ac:dyDescent="0.25">
      <c r="B187" s="2"/>
      <c r="C187" s="2"/>
      <c r="D187" s="2"/>
      <c r="E187" s="2"/>
    </row>
    <row r="188" spans="2:5" x14ac:dyDescent="0.25">
      <c r="B188" s="2"/>
      <c r="C188" s="2"/>
      <c r="D188" s="2"/>
      <c r="E188" s="2"/>
    </row>
    <row r="189" spans="2:5" x14ac:dyDescent="0.25">
      <c r="B189" s="2"/>
      <c r="C189" s="2"/>
      <c r="D189" s="2"/>
      <c r="E189" s="2"/>
    </row>
    <row r="190" spans="2:5" x14ac:dyDescent="0.25">
      <c r="B190" s="2"/>
      <c r="C190" s="2"/>
      <c r="D190" s="2"/>
      <c r="E190" s="2"/>
    </row>
    <row r="191" spans="2:5" x14ac:dyDescent="0.25">
      <c r="B191" s="2"/>
      <c r="C191" s="2"/>
      <c r="D191" s="2"/>
      <c r="E191" s="2"/>
    </row>
    <row r="192" spans="2:5" x14ac:dyDescent="0.25">
      <c r="B192" s="2"/>
      <c r="C192" s="2"/>
      <c r="D192" s="2"/>
      <c r="E192" s="2"/>
    </row>
    <row r="193" spans="2:5" x14ac:dyDescent="0.25">
      <c r="B193" s="2"/>
      <c r="C193" s="2"/>
      <c r="D193" s="2"/>
      <c r="E193" s="2"/>
    </row>
    <row r="194" spans="2:5" x14ac:dyDescent="0.25">
      <c r="B194" s="2"/>
      <c r="C194" s="2"/>
      <c r="D194" s="2"/>
      <c r="E194" s="2"/>
    </row>
    <row r="195" spans="2:5" x14ac:dyDescent="0.25">
      <c r="B195" s="2"/>
      <c r="C195" s="2"/>
      <c r="D195" s="2"/>
      <c r="E195" s="2"/>
    </row>
    <row r="196" spans="2:5" x14ac:dyDescent="0.25">
      <c r="B196" s="2"/>
      <c r="C196" s="2"/>
      <c r="D196" s="2"/>
      <c r="E196" s="2"/>
    </row>
    <row r="197" spans="2:5" x14ac:dyDescent="0.25">
      <c r="B197" s="2"/>
      <c r="C197" s="2"/>
      <c r="D197" s="2"/>
      <c r="E197" s="2"/>
    </row>
    <row r="198" spans="2:5" x14ac:dyDescent="0.25">
      <c r="B198" s="2"/>
      <c r="C198" s="2"/>
      <c r="D198" s="2"/>
      <c r="E198" s="2"/>
    </row>
    <row r="199" spans="2:5" x14ac:dyDescent="0.25">
      <c r="B199" s="2"/>
      <c r="C199" s="2"/>
      <c r="D199" s="2"/>
      <c r="E199" s="2"/>
    </row>
    <row r="200" spans="2:5" x14ac:dyDescent="0.25">
      <c r="B200" s="2"/>
      <c r="C200" s="2"/>
      <c r="D200" s="2"/>
      <c r="E200" s="2"/>
    </row>
    <row r="201" spans="2:5" x14ac:dyDescent="0.25">
      <c r="B201" s="2"/>
      <c r="C201" s="2"/>
      <c r="D201" s="2"/>
      <c r="E201" s="2"/>
    </row>
    <row r="202" spans="2:5" x14ac:dyDescent="0.25">
      <c r="B202" s="2"/>
      <c r="C202" s="2"/>
      <c r="D202" s="2"/>
      <c r="E202" s="2"/>
    </row>
    <row r="203" spans="2:5" x14ac:dyDescent="0.25">
      <c r="B203" s="2"/>
      <c r="C203" s="2"/>
      <c r="D203" s="2"/>
      <c r="E203" s="2"/>
    </row>
    <row r="204" spans="2:5" x14ac:dyDescent="0.25">
      <c r="B204" s="2"/>
      <c r="C204" s="2"/>
      <c r="D204" s="2"/>
      <c r="E204" s="2"/>
    </row>
    <row r="205" spans="2:5" x14ac:dyDescent="0.25">
      <c r="B205" s="2"/>
      <c r="C205" s="2"/>
      <c r="D205" s="2"/>
      <c r="E205" s="2"/>
    </row>
    <row r="206" spans="2:5" x14ac:dyDescent="0.25">
      <c r="B206" s="2"/>
      <c r="C206" s="2"/>
      <c r="D206" s="2"/>
      <c r="E206" s="2"/>
    </row>
    <row r="207" spans="2:5" x14ac:dyDescent="0.25">
      <c r="B207" s="2"/>
      <c r="C207" s="2"/>
      <c r="D207" s="2"/>
      <c r="E207" s="2"/>
    </row>
    <row r="208" spans="2:5" x14ac:dyDescent="0.25">
      <c r="B208" s="2"/>
      <c r="C208" s="2"/>
      <c r="D208" s="2"/>
      <c r="E208" s="2"/>
    </row>
    <row r="209" spans="2:5" x14ac:dyDescent="0.25">
      <c r="B209" s="2"/>
      <c r="C209" s="2"/>
      <c r="D209" s="2"/>
      <c r="E209" s="2"/>
    </row>
    <row r="210" spans="2:5" x14ac:dyDescent="0.25">
      <c r="B210" s="2"/>
      <c r="C210" s="2"/>
      <c r="D210" s="2"/>
      <c r="E210" s="2"/>
    </row>
    <row r="211" spans="2:5" x14ac:dyDescent="0.25">
      <c r="B211" s="2"/>
      <c r="C211" s="2"/>
      <c r="D211" s="2"/>
      <c r="E211" s="2"/>
    </row>
    <row r="212" spans="2:5" x14ac:dyDescent="0.25">
      <c r="B212" s="2"/>
      <c r="C212" s="2"/>
      <c r="D212" s="2"/>
      <c r="E212" s="2"/>
    </row>
    <row r="213" spans="2:5" x14ac:dyDescent="0.25">
      <c r="B213" s="2"/>
      <c r="C213" s="2"/>
      <c r="D213" s="2"/>
      <c r="E213" s="2"/>
    </row>
    <row r="214" spans="2:5" x14ac:dyDescent="0.25">
      <c r="B214" s="2"/>
      <c r="C214" s="2"/>
      <c r="D214" s="2"/>
      <c r="E214" s="2"/>
    </row>
    <row r="215" spans="2:5" x14ac:dyDescent="0.25">
      <c r="B215" s="2"/>
      <c r="C215" s="2"/>
      <c r="D215" s="2"/>
      <c r="E215" s="2"/>
    </row>
    <row r="216" spans="2:5" x14ac:dyDescent="0.25">
      <c r="B216" s="2"/>
      <c r="C216" s="2"/>
      <c r="D216" s="2"/>
      <c r="E216" s="2"/>
    </row>
    <row r="217" spans="2:5" x14ac:dyDescent="0.25">
      <c r="B217" s="2"/>
      <c r="C217" s="2"/>
      <c r="D217" s="2"/>
      <c r="E217" s="2"/>
    </row>
    <row r="218" spans="2:5" x14ac:dyDescent="0.25">
      <c r="B218" s="2"/>
      <c r="C218" s="2"/>
      <c r="D218" s="2"/>
      <c r="E218" s="2"/>
    </row>
    <row r="219" spans="2:5" x14ac:dyDescent="0.25">
      <c r="B219" s="2"/>
      <c r="C219" s="2"/>
      <c r="D219" s="2"/>
      <c r="E219" s="2"/>
    </row>
    <row r="220" spans="2:5" x14ac:dyDescent="0.25">
      <c r="B220" s="2"/>
      <c r="C220" s="2"/>
      <c r="D220" s="2"/>
      <c r="E220" s="2"/>
    </row>
    <row r="221" spans="2:5" x14ac:dyDescent="0.25">
      <c r="B221" s="2"/>
      <c r="C221" s="2"/>
      <c r="D221" s="2"/>
      <c r="E221" s="2"/>
    </row>
    <row r="222" spans="2:5" x14ac:dyDescent="0.25">
      <c r="B222" s="2"/>
      <c r="C222" s="2"/>
      <c r="D222" s="2"/>
      <c r="E222" s="2"/>
    </row>
    <row r="223" spans="2:5" x14ac:dyDescent="0.25">
      <c r="B223" s="2"/>
      <c r="C223" s="2"/>
      <c r="D223" s="2"/>
      <c r="E223" s="2"/>
    </row>
    <row r="224" spans="2:5" x14ac:dyDescent="0.25">
      <c r="B224" s="2"/>
      <c r="C224" s="2"/>
      <c r="D224" s="2"/>
      <c r="E224" s="2"/>
    </row>
    <row r="225" spans="2:5" x14ac:dyDescent="0.25">
      <c r="B225" s="2"/>
      <c r="C225" s="2"/>
      <c r="D225" s="2"/>
      <c r="E225" s="2"/>
    </row>
    <row r="226" spans="2:5" x14ac:dyDescent="0.25">
      <c r="B226" s="2"/>
      <c r="C226" s="2"/>
      <c r="D226" s="2"/>
      <c r="E226" s="2"/>
    </row>
    <row r="227" spans="2:5" x14ac:dyDescent="0.25">
      <c r="B227" s="2"/>
      <c r="C227" s="2"/>
      <c r="D227" s="2"/>
      <c r="E227" s="2"/>
    </row>
    <row r="228" spans="2:5" x14ac:dyDescent="0.25">
      <c r="B228" s="2"/>
      <c r="C228" s="2"/>
      <c r="D228" s="2"/>
      <c r="E228" s="2"/>
    </row>
    <row r="229" spans="2:5" x14ac:dyDescent="0.25">
      <c r="B229" s="2"/>
      <c r="C229" s="2"/>
      <c r="D229" s="2"/>
      <c r="E229" s="2"/>
    </row>
    <row r="230" spans="2:5" x14ac:dyDescent="0.25">
      <c r="B230" s="2"/>
      <c r="C230" s="2"/>
      <c r="D230" s="2"/>
      <c r="E230" s="2"/>
    </row>
    <row r="231" spans="2:5" x14ac:dyDescent="0.25">
      <c r="B231" s="2"/>
      <c r="C231" s="2"/>
      <c r="D231" s="2"/>
      <c r="E231" s="2"/>
    </row>
    <row r="232" spans="2:5" x14ac:dyDescent="0.25">
      <c r="B232" s="2"/>
      <c r="C232" s="2"/>
      <c r="D232" s="2"/>
      <c r="E232" s="2"/>
    </row>
    <row r="233" spans="2:5" x14ac:dyDescent="0.25">
      <c r="B233" s="2"/>
      <c r="C233" s="2"/>
      <c r="D233" s="2"/>
      <c r="E233" s="2"/>
    </row>
    <row r="234" spans="2:5" x14ac:dyDescent="0.25">
      <c r="B234" s="2"/>
      <c r="C234" s="2"/>
      <c r="D234" s="2"/>
      <c r="E234" s="2"/>
    </row>
    <row r="235" spans="2:5" x14ac:dyDescent="0.25">
      <c r="B235" s="2"/>
      <c r="C235" s="2"/>
      <c r="D235" s="2"/>
      <c r="E235" s="2"/>
    </row>
    <row r="236" spans="2:5" x14ac:dyDescent="0.25">
      <c r="B236" s="2"/>
      <c r="C236" s="2"/>
      <c r="D236" s="2"/>
      <c r="E236" s="2"/>
    </row>
    <row r="237" spans="2:5" x14ac:dyDescent="0.25">
      <c r="B237" s="2"/>
      <c r="C237" s="2"/>
      <c r="D237" s="2"/>
      <c r="E237" s="2"/>
    </row>
    <row r="238" spans="2:5" x14ac:dyDescent="0.25">
      <c r="B238" s="2"/>
      <c r="C238" s="2"/>
      <c r="D238" s="2"/>
      <c r="E238" s="2"/>
    </row>
    <row r="239" spans="2:5" x14ac:dyDescent="0.25">
      <c r="B239" s="2"/>
      <c r="C239" s="2"/>
      <c r="D239" s="2"/>
      <c r="E239" s="2"/>
    </row>
    <row r="240" spans="2:5" x14ac:dyDescent="0.25">
      <c r="B240" s="2"/>
      <c r="C240" s="2"/>
      <c r="D240" s="2"/>
      <c r="E240" s="2"/>
    </row>
    <row r="241" spans="2:5" x14ac:dyDescent="0.25">
      <c r="B241" s="2"/>
      <c r="C241" s="2"/>
      <c r="D241" s="2"/>
      <c r="E241" s="2"/>
    </row>
    <row r="242" spans="2:5" x14ac:dyDescent="0.25">
      <c r="B242" s="2"/>
      <c r="C242" s="2"/>
      <c r="D242" s="2"/>
      <c r="E242" s="2"/>
    </row>
    <row r="243" spans="2:5" x14ac:dyDescent="0.25">
      <c r="B243" s="2"/>
      <c r="C243" s="2"/>
      <c r="D243" s="2"/>
      <c r="E243" s="2"/>
    </row>
    <row r="244" spans="2:5" x14ac:dyDescent="0.25">
      <c r="B244" s="2"/>
      <c r="C244" s="2"/>
      <c r="D244" s="2"/>
      <c r="E244" s="2"/>
    </row>
    <row r="245" spans="2:5" x14ac:dyDescent="0.25">
      <c r="B245" s="2"/>
      <c r="C245" s="2"/>
      <c r="D245" s="2"/>
      <c r="E245" s="2"/>
    </row>
    <row r="246" spans="2:5" x14ac:dyDescent="0.25">
      <c r="B246" s="2"/>
      <c r="C246" s="2"/>
      <c r="D246" s="2"/>
      <c r="E246" s="2"/>
    </row>
    <row r="247" spans="2:5" x14ac:dyDescent="0.25">
      <c r="B247" s="2"/>
      <c r="C247" s="2"/>
      <c r="D247" s="2"/>
      <c r="E247" s="2"/>
    </row>
    <row r="248" spans="2:5" x14ac:dyDescent="0.25">
      <c r="B248" s="2"/>
      <c r="C248" s="2"/>
      <c r="D248" s="2"/>
      <c r="E248" s="2"/>
    </row>
    <row r="249" spans="2:5" x14ac:dyDescent="0.25">
      <c r="B249" s="2"/>
      <c r="C249" s="2"/>
      <c r="D249" s="2"/>
      <c r="E249" s="2"/>
    </row>
  </sheetData>
  <phoneticPr fontId="2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6</vt:i4>
      </vt:variant>
    </vt:vector>
  </HeadingPairs>
  <TitlesOfParts>
    <vt:vector size="7" baseType="lpstr">
      <vt:lpstr>實作練習 (381頁)</vt:lpstr>
      <vt:lpstr>年利率</vt:lpstr>
      <vt:lpstr>每月攤還本金</vt:lpstr>
      <vt:lpstr>最高月繳款</vt:lpstr>
      <vt:lpstr>期數</vt:lpstr>
      <vt:lpstr>貸款金額</vt:lpstr>
      <vt:lpstr>總利息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2015-08-04T10:30:13Z</dcterms:created>
  <dcterms:modified xsi:type="dcterms:W3CDTF">2016-05-20T13:26:40Z</dcterms:modified>
</cp:coreProperties>
</file>