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8\"/>
    </mc:Choice>
  </mc:AlternateContent>
  <bookViews>
    <workbookView xWindow="0" yWindow="0" windowWidth="15510" windowHeight="7635"/>
  </bookViews>
  <sheets>
    <sheet name="實作練習 (432頁)" sheetId="1" r:id="rId1"/>
  </sheets>
  <definedNames>
    <definedName name="用不完退休準備金">'實作練習 (432頁)'!$B$4</definedName>
    <definedName name="投資報酬率">'實作練習 (432頁)'!$B$2</definedName>
    <definedName name="每年生活費現值">'實作練習 (432頁)'!$B$1</definedName>
    <definedName name="通貨膨脹率">'實作練習 (432頁)'!$B$3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B4" i="1"/>
  <c r="D21" i="1" l="1"/>
  <c r="C22" i="1" s="1"/>
  <c r="D22" i="1" s="1"/>
  <c r="B22" i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H2" i="1"/>
  <c r="C23" i="1" l="1"/>
  <c r="D23" i="1" s="1"/>
  <c r="C24" i="1" l="1"/>
  <c r="D24" i="1"/>
  <c r="C25" i="1" l="1"/>
  <c r="D25" i="1"/>
  <c r="C26" i="1" l="1"/>
  <c r="D26" i="1" s="1"/>
  <c r="C27" i="1" l="1"/>
  <c r="D27" i="1"/>
  <c r="C28" i="1" l="1"/>
  <c r="D28" i="1" s="1"/>
  <c r="C29" i="1" l="1"/>
  <c r="D29" i="1" s="1"/>
  <c r="C30" i="1" l="1"/>
  <c r="D30" i="1" s="1"/>
  <c r="C31" i="1" l="1"/>
  <c r="D31" i="1" s="1"/>
  <c r="C32" i="1" l="1"/>
  <c r="D32" i="1" s="1"/>
  <c r="C33" i="1" l="1"/>
  <c r="D33" i="1"/>
  <c r="C34" i="1" l="1"/>
  <c r="D34" i="1" s="1"/>
  <c r="C35" i="1" l="1"/>
  <c r="D35" i="1"/>
  <c r="C36" i="1" l="1"/>
  <c r="D36" i="1"/>
  <c r="C37" i="1" l="1"/>
  <c r="D37" i="1"/>
  <c r="C38" i="1" l="1"/>
  <c r="D38" i="1" s="1"/>
  <c r="C39" i="1" l="1"/>
  <c r="D39" i="1"/>
  <c r="C40" i="1" l="1"/>
  <c r="D40" i="1"/>
  <c r="C41" i="1" l="1"/>
  <c r="D41" i="1"/>
  <c r="C42" i="1" l="1"/>
  <c r="D42" i="1" s="1"/>
  <c r="C43" i="1" l="1"/>
  <c r="D43" i="1" s="1"/>
  <c r="C44" i="1" l="1"/>
  <c r="D44" i="1"/>
  <c r="C45" i="1" l="1"/>
  <c r="D45" i="1"/>
  <c r="C46" i="1" l="1"/>
  <c r="D46" i="1" s="1"/>
  <c r="C47" i="1" l="1"/>
  <c r="D47" i="1"/>
  <c r="C48" i="1" l="1"/>
  <c r="D48" i="1"/>
  <c r="C49" i="1" l="1"/>
  <c r="D49" i="1"/>
  <c r="C50" i="1" l="1"/>
  <c r="D50" i="1" s="1"/>
  <c r="C51" i="1" l="1"/>
  <c r="D51" i="1"/>
  <c r="C52" i="1" l="1"/>
  <c r="D52" i="1"/>
  <c r="C53" i="1" l="1"/>
  <c r="D53" i="1"/>
  <c r="C54" i="1" l="1"/>
  <c r="D54" i="1" s="1"/>
  <c r="C55" i="1" l="1"/>
  <c r="D55" i="1"/>
  <c r="C56" i="1" l="1"/>
  <c r="D56" i="1"/>
  <c r="C57" i="1" l="1"/>
  <c r="D57" i="1" s="1"/>
  <c r="C58" i="1" l="1"/>
  <c r="D58" i="1" s="1"/>
  <c r="C59" i="1" l="1"/>
  <c r="D59" i="1"/>
  <c r="C60" i="1" l="1"/>
  <c r="D60" i="1"/>
  <c r="C61" i="1" l="1"/>
  <c r="D61" i="1" s="1"/>
  <c r="C62" i="1" l="1"/>
  <c r="D62" i="1" s="1"/>
  <c r="C63" i="1" l="1"/>
  <c r="D63" i="1"/>
  <c r="C64" i="1" l="1"/>
  <c r="D64" i="1"/>
  <c r="C65" i="1" l="1"/>
  <c r="D65" i="1"/>
  <c r="C66" i="1" l="1"/>
  <c r="D66" i="1" s="1"/>
  <c r="C67" i="1" l="1"/>
  <c r="D67" i="1"/>
  <c r="C68" i="1" l="1"/>
  <c r="D68" i="1"/>
  <c r="C69" i="1" l="1"/>
  <c r="D69" i="1"/>
  <c r="C70" i="1" l="1"/>
  <c r="D70" i="1" s="1"/>
  <c r="C71" i="1" l="1"/>
  <c r="D71" i="1"/>
  <c r="C72" i="1" l="1"/>
  <c r="D72" i="1"/>
  <c r="C73" i="1" l="1"/>
  <c r="D73" i="1"/>
  <c r="D74" i="1" l="1"/>
  <c r="C74" i="1"/>
  <c r="C75" i="1" l="1"/>
  <c r="D75" i="1"/>
  <c r="C76" i="1" l="1"/>
  <c r="D76" i="1"/>
  <c r="C77" i="1" l="1"/>
  <c r="D77" i="1" s="1"/>
  <c r="C78" i="1" l="1"/>
  <c r="D78" i="1"/>
  <c r="C79" i="1" l="1"/>
  <c r="D79" i="1" s="1"/>
  <c r="C80" i="1" l="1"/>
  <c r="D80" i="1"/>
  <c r="C81" i="1" l="1"/>
  <c r="D81" i="1" s="1"/>
  <c r="C82" i="1" l="1"/>
  <c r="D82" i="1" s="1"/>
  <c r="C83" i="1" l="1"/>
  <c r="D83" i="1" s="1"/>
  <c r="C84" i="1" l="1"/>
  <c r="D84" i="1" s="1"/>
  <c r="C85" i="1" l="1"/>
  <c r="D85" i="1" s="1"/>
  <c r="C86" i="1" l="1"/>
  <c r="D86" i="1" s="1"/>
  <c r="C87" i="1" l="1"/>
  <c r="D87" i="1" s="1"/>
  <c r="C88" i="1" l="1"/>
  <c r="D88" i="1"/>
  <c r="C89" i="1" l="1"/>
  <c r="D89" i="1" s="1"/>
  <c r="C90" i="1" l="1"/>
  <c r="D90" i="1" s="1"/>
  <c r="C91" i="1" l="1"/>
  <c r="D91" i="1" s="1"/>
  <c r="C92" i="1" l="1"/>
  <c r="D92" i="1" s="1"/>
  <c r="C93" i="1" l="1"/>
  <c r="D93" i="1" s="1"/>
  <c r="C94" i="1" l="1"/>
  <c r="D94" i="1"/>
  <c r="C95" i="1" l="1"/>
  <c r="D95" i="1"/>
  <c r="C96" i="1" l="1"/>
  <c r="D96" i="1" s="1"/>
  <c r="C97" i="1" l="1"/>
  <c r="D97" i="1" s="1"/>
  <c r="C98" i="1" l="1"/>
  <c r="D98" i="1" s="1"/>
  <c r="C99" i="1" l="1"/>
  <c r="D99" i="1"/>
  <c r="C100" i="1" l="1"/>
  <c r="D100" i="1" s="1"/>
  <c r="C101" i="1" l="1"/>
  <c r="D101" i="1" s="1"/>
  <c r="C102" i="1" l="1"/>
  <c r="D102" i="1" s="1"/>
  <c r="C103" i="1" l="1"/>
  <c r="D103" i="1" s="1"/>
  <c r="C104" i="1" l="1"/>
  <c r="D104" i="1" s="1"/>
  <c r="C105" i="1" l="1"/>
  <c r="D105" i="1" s="1"/>
  <c r="C106" i="1" l="1"/>
  <c r="D106" i="1" s="1"/>
  <c r="C107" i="1" l="1"/>
  <c r="D107" i="1"/>
  <c r="C108" i="1" l="1"/>
  <c r="D108" i="1" s="1"/>
  <c r="C109" i="1" l="1"/>
  <c r="D109" i="1" s="1"/>
  <c r="C110" i="1" l="1"/>
  <c r="D110" i="1"/>
  <c r="C111" i="1" l="1"/>
  <c r="D111" i="1" s="1"/>
  <c r="C112" i="1" l="1"/>
  <c r="D112" i="1"/>
  <c r="C113" i="1" l="1"/>
  <c r="D113" i="1" s="1"/>
  <c r="C114" i="1" l="1"/>
  <c r="D114" i="1" s="1"/>
  <c r="C115" i="1" l="1"/>
  <c r="D115" i="1" s="1"/>
  <c r="C116" i="1" l="1"/>
  <c r="D116" i="1" s="1"/>
  <c r="C117" i="1" l="1"/>
  <c r="D117" i="1" s="1"/>
  <c r="C118" i="1" l="1"/>
  <c r="D118" i="1" s="1"/>
  <c r="C119" i="1" l="1"/>
  <c r="D119" i="1" s="1"/>
  <c r="C120" i="1" l="1"/>
  <c r="D120" i="1"/>
  <c r="C121" i="1" l="1"/>
  <c r="D121" i="1" s="1"/>
</calcChain>
</file>

<file path=xl/sharedStrings.xml><?xml version="1.0" encoding="utf-8"?>
<sst xmlns="http://schemas.openxmlformats.org/spreadsheetml/2006/main" count="13" uniqueCount="11">
  <si>
    <t>投資報酬率</t>
    <phoneticPr fontId="1" type="noConversion"/>
  </si>
  <si>
    <t>通貨膨脹率</t>
    <phoneticPr fontId="1" type="noConversion"/>
  </si>
  <si>
    <t>驗算表</t>
    <phoneticPr fontId="1" type="noConversion"/>
  </si>
  <si>
    <t>年度結餘</t>
    <phoneticPr fontId="1" type="noConversion"/>
  </si>
  <si>
    <t>萬</t>
    <phoneticPr fontId="1" type="noConversion"/>
  </si>
  <si>
    <t>投資利益</t>
    <phoneticPr fontId="1" type="noConversion"/>
  </si>
  <si>
    <t>每年生活費現值</t>
    <phoneticPr fontId="1" type="noConversion"/>
  </si>
  <si>
    <t>用不完退休準備金</t>
    <phoneticPr fontId="1" type="noConversion"/>
  </si>
  <si>
    <t>通膨調整生活費</t>
    <phoneticPr fontId="1" type="noConversion"/>
  </si>
  <si>
    <t>用不完退休準備金(萬元)</t>
    <phoneticPr fontId="1" type="noConversion"/>
  </si>
  <si>
    <t>年度(末)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</si>
</sst>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;[Red]\-#,##0\ "/>
    <numFmt numFmtId="177" formatCode="0.0%"/>
  </numFmts>
  <fonts count="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sz val="12"/>
      <color theme="0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0" fillId="0" borderId="0" xfId="1" applyNumberFormat="1" applyFont="1">
      <alignment vertical="center"/>
    </xf>
    <xf numFmtId="176" fontId="0" fillId="0" borderId="0" xfId="0" applyNumberFormat="1">
      <alignment vertical="center"/>
    </xf>
    <xf numFmtId="177" fontId="2" fillId="0" borderId="0" xfId="1" applyNumberFormat="1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77" fontId="2" fillId="4" borderId="0" xfId="1" applyNumberFormat="1" applyFont="1" applyFill="1" applyAlignment="1">
      <alignment horizontal="center" vertical="center"/>
    </xf>
    <xf numFmtId="176" fontId="2" fillId="4" borderId="0" xfId="0" applyNumberFormat="1" applyFont="1" applyFill="1">
      <alignment vertical="center"/>
    </xf>
    <xf numFmtId="0" fontId="2" fillId="0" borderId="1" xfId="0" applyFont="1" applyBorder="1">
      <alignment vertical="center"/>
    </xf>
    <xf numFmtId="176" fontId="2" fillId="2" borderId="1" xfId="0" applyNumberFormat="1" applyFont="1" applyFill="1" applyBorder="1">
      <alignment vertical="center"/>
    </xf>
    <xf numFmtId="10" fontId="2" fillId="2" borderId="1" xfId="0" applyNumberFormat="1" applyFont="1" applyFill="1" applyBorder="1">
      <alignment vertical="center"/>
    </xf>
    <xf numFmtId="0" fontId="2" fillId="5" borderId="1" xfId="0" applyFont="1" applyFill="1" applyBorder="1">
      <alignment vertical="center"/>
    </xf>
    <xf numFmtId="176" fontId="2" fillId="5" borderId="1" xfId="0" applyNumberFormat="1" applyFont="1" applyFill="1" applyBorder="1">
      <alignment vertical="center"/>
    </xf>
  </cellXfs>
  <cellStyles count="2">
    <cellStyle name="一般" xfId="0" builtinId="0"/>
    <cellStyle name="百分比" xfId="1" builtinId="5"/>
  </cellStyles>
  <dxfs count="6"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r>
              <a:rPr lang="zh-TW" sz="1200" b="1"/>
              <a:t>年度結餘</a:t>
            </a:r>
          </a:p>
        </c:rich>
      </c:tx>
      <c:layout>
        <c:manualLayout>
          <c:xMode val="edge"/>
          <c:yMode val="edge"/>
          <c:x val="0.3916666666666666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8705201522816325"/>
          <c:y val="0.13260282244509011"/>
          <c:w val="0.78239253106891737"/>
          <c:h val="0.656997609552318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'實作練習 (432頁)'!$D$20</c:f>
              <c:strCache>
                <c:ptCount val="1"/>
                <c:pt idx="0">
                  <c:v>年度結餘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'實作練習 (432頁)'!$A$21:$A$121</c:f>
              <c:numCache>
                <c:formatCode>#,##0_ ;[Red]\-#,##0\ 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cat>
          <c:val>
            <c:numRef>
              <c:f>'實作練習 (432頁)'!$D$21:$D$121</c:f>
              <c:numCache>
                <c:formatCode>#,##0_ ;[Red]\-#,##0\ </c:formatCode>
                <c:ptCount val="101"/>
                <c:pt idx="0">
                  <c:v>2040.0000000000005</c:v>
                </c:pt>
                <c:pt idx="1">
                  <c:v>2080.8000000000006</c:v>
                </c:pt>
                <c:pt idx="2">
                  <c:v>2122.4160000000006</c:v>
                </c:pt>
                <c:pt idx="3">
                  <c:v>2164.8643200000006</c:v>
                </c:pt>
                <c:pt idx="4">
                  <c:v>2208.1616064000004</c:v>
                </c:pt>
                <c:pt idx="5">
                  <c:v>2252.3248385280003</c:v>
                </c:pt>
                <c:pt idx="6">
                  <c:v>2297.3713352985606</c:v>
                </c:pt>
                <c:pt idx="7">
                  <c:v>2343.3187620045319</c:v>
                </c:pt>
                <c:pt idx="8">
                  <c:v>2390.1851372446226</c:v>
                </c:pt>
                <c:pt idx="9">
                  <c:v>2437.9888399895149</c:v>
                </c:pt>
                <c:pt idx="10">
                  <c:v>2486.7486167893053</c:v>
                </c:pt>
                <c:pt idx="11">
                  <c:v>2536.4835891250914</c:v>
                </c:pt>
                <c:pt idx="12">
                  <c:v>2587.2132609075934</c:v>
                </c:pt>
                <c:pt idx="13">
                  <c:v>2638.9575261257451</c:v>
                </c:pt>
                <c:pt idx="14">
                  <c:v>2691.7366766482601</c:v>
                </c:pt>
                <c:pt idx="15">
                  <c:v>2745.5714101812255</c:v>
                </c:pt>
                <c:pt idx="16">
                  <c:v>2800.4828383848499</c:v>
                </c:pt>
                <c:pt idx="17">
                  <c:v>2856.4924951525468</c:v>
                </c:pt>
                <c:pt idx="18">
                  <c:v>2913.6223450555981</c:v>
                </c:pt>
                <c:pt idx="19">
                  <c:v>2971.8947919567099</c:v>
                </c:pt>
                <c:pt idx="20">
                  <c:v>3031.3326877958443</c:v>
                </c:pt>
                <c:pt idx="21">
                  <c:v>3091.9593415517616</c:v>
                </c:pt>
                <c:pt idx="22">
                  <c:v>3153.7985283827966</c:v>
                </c:pt>
                <c:pt idx="23">
                  <c:v>3216.8744989504526</c:v>
                </c:pt>
                <c:pt idx="24">
                  <c:v>3281.2119889294618</c:v>
                </c:pt>
                <c:pt idx="25">
                  <c:v>3346.8362287080508</c:v>
                </c:pt>
                <c:pt idx="26">
                  <c:v>3413.7729532822118</c:v>
                </c:pt>
                <c:pt idx="27">
                  <c:v>3482.0484123478559</c:v>
                </c:pt>
                <c:pt idx="28">
                  <c:v>3551.689380594813</c:v>
                </c:pt>
                <c:pt idx="29">
                  <c:v>3622.723168206709</c:v>
                </c:pt>
                <c:pt idx="30">
                  <c:v>3695.177631570843</c:v>
                </c:pt>
                <c:pt idx="31">
                  <c:v>3769.0811842022599</c:v>
                </c:pt>
                <c:pt idx="32">
                  <c:v>3844.4628078863047</c:v>
                </c:pt>
                <c:pt idx="33">
                  <c:v>3921.3520640440306</c:v>
                </c:pt>
                <c:pt idx="34">
                  <c:v>3999.7791053249111</c:v>
                </c:pt>
                <c:pt idx="35">
                  <c:v>4079.7746874314098</c:v>
                </c:pt>
                <c:pt idx="36">
                  <c:v>4161.3701811800383</c:v>
                </c:pt>
                <c:pt idx="37">
                  <c:v>4244.5975848036387</c:v>
                </c:pt>
                <c:pt idx="38">
                  <c:v>4329.4895364997119</c:v>
                </c:pt>
                <c:pt idx="39">
                  <c:v>4416.0793272297069</c:v>
                </c:pt>
                <c:pt idx="40">
                  <c:v>4504.4009137743014</c:v>
                </c:pt>
                <c:pt idx="41">
                  <c:v>4594.4889320497878</c:v>
                </c:pt>
                <c:pt idx="42">
                  <c:v>4686.3787106907839</c:v>
                </c:pt>
                <c:pt idx="43">
                  <c:v>4780.1062849045993</c:v>
                </c:pt>
                <c:pt idx="44">
                  <c:v>4875.7084106026914</c:v>
                </c:pt>
                <c:pt idx="45">
                  <c:v>4973.2225788147452</c:v>
                </c:pt>
                <c:pt idx="46">
                  <c:v>5072.68703039104</c:v>
                </c:pt>
                <c:pt idx="47">
                  <c:v>5174.1407709988607</c:v>
                </c:pt>
                <c:pt idx="48">
                  <c:v>5277.6235864188375</c:v>
                </c:pt>
                <c:pt idx="49">
                  <c:v>5383.1760581472145</c:v>
                </c:pt>
                <c:pt idx="50">
                  <c:v>5490.839579310159</c:v>
                </c:pt>
                <c:pt idx="51">
                  <c:v>5600.6563708963622</c:v>
                </c:pt>
                <c:pt idx="52">
                  <c:v>5712.6694983142897</c:v>
                </c:pt>
                <c:pt idx="53">
                  <c:v>5826.9228882805755</c:v>
                </c:pt>
                <c:pt idx="54">
                  <c:v>5943.4613460461869</c:v>
                </c:pt>
                <c:pt idx="55">
                  <c:v>6062.330572967111</c:v>
                </c:pt>
                <c:pt idx="56">
                  <c:v>6183.5771844264536</c:v>
                </c:pt>
                <c:pt idx="57">
                  <c:v>6307.2487281149824</c:v>
                </c:pt>
                <c:pt idx="58">
                  <c:v>6433.3937026772828</c:v>
                </c:pt>
                <c:pt idx="59">
                  <c:v>6562.0615767308282</c:v>
                </c:pt>
                <c:pt idx="60">
                  <c:v>6693.3028082654446</c:v>
                </c:pt>
                <c:pt idx="61">
                  <c:v>6827.1688644307542</c:v>
                </c:pt>
                <c:pt idx="62">
                  <c:v>6963.7122417193696</c:v>
                </c:pt>
                <c:pt idx="63">
                  <c:v>7102.9864865537565</c:v>
                </c:pt>
                <c:pt idx="64">
                  <c:v>7245.0462162848316</c:v>
                </c:pt>
                <c:pt idx="65">
                  <c:v>7389.9471406105285</c:v>
                </c:pt>
                <c:pt idx="66">
                  <c:v>7537.7460834227395</c:v>
                </c:pt>
                <c:pt idx="67">
                  <c:v>7688.5010050911942</c:v>
                </c:pt>
                <c:pt idx="68">
                  <c:v>7842.2710251930184</c:v>
                </c:pt>
                <c:pt idx="69">
                  <c:v>7999.1164456968791</c:v>
                </c:pt>
                <c:pt idx="70">
                  <c:v>8159.0987746108167</c:v>
                </c:pt>
                <c:pt idx="71">
                  <c:v>8322.2807501030329</c:v>
                </c:pt>
                <c:pt idx="72">
                  <c:v>8488.7263651050944</c:v>
                </c:pt>
                <c:pt idx="73">
                  <c:v>8658.5008924071972</c:v>
                </c:pt>
                <c:pt idx="74">
                  <c:v>8831.6709102553414</c:v>
                </c:pt>
                <c:pt idx="75">
                  <c:v>9008.3043284604482</c:v>
                </c:pt>
                <c:pt idx="76">
                  <c:v>9188.4704150296566</c:v>
                </c:pt>
                <c:pt idx="77">
                  <c:v>9372.2398233302501</c:v>
                </c:pt>
                <c:pt idx="78">
                  <c:v>9559.6846197968553</c:v>
                </c:pt>
                <c:pt idx="79">
                  <c:v>9750.8783121927918</c:v>
                </c:pt>
                <c:pt idx="80">
                  <c:v>9945.8958784366478</c:v>
                </c:pt>
                <c:pt idx="81">
                  <c:v>10144.813796005381</c:v>
                </c:pt>
                <c:pt idx="82">
                  <c:v>10347.710071925489</c:v>
                </c:pt>
                <c:pt idx="83">
                  <c:v>10554.664273363998</c:v>
                </c:pt>
                <c:pt idx="84">
                  <c:v>10765.757558831277</c:v>
                </c:pt>
                <c:pt idx="85">
                  <c:v>10981.072710007904</c:v>
                </c:pt>
                <c:pt idx="86">
                  <c:v>11200.694164208062</c:v>
                </c:pt>
                <c:pt idx="87">
                  <c:v>11424.708047492224</c:v>
                </c:pt>
                <c:pt idx="88">
                  <c:v>11653.202208442068</c:v>
                </c:pt>
                <c:pt idx="89">
                  <c:v>11886.266252610909</c:v>
                </c:pt>
                <c:pt idx="90">
                  <c:v>12123.991577663128</c:v>
                </c:pt>
                <c:pt idx="91">
                  <c:v>12366.47140921639</c:v>
                </c:pt>
                <c:pt idx="92">
                  <c:v>12613.800837400719</c:v>
                </c:pt>
                <c:pt idx="93">
                  <c:v>12866.076854148732</c:v>
                </c:pt>
                <c:pt idx="94">
                  <c:v>13123.398391231707</c:v>
                </c:pt>
                <c:pt idx="95">
                  <c:v>13385.866359056341</c:v>
                </c:pt>
                <c:pt idx="96">
                  <c:v>13653.583686237467</c:v>
                </c:pt>
                <c:pt idx="97">
                  <c:v>13926.655359962217</c:v>
                </c:pt>
                <c:pt idx="98">
                  <c:v>14205.188467161461</c:v>
                </c:pt>
                <c:pt idx="99">
                  <c:v>14489.292236504691</c:v>
                </c:pt>
                <c:pt idx="100">
                  <c:v>14779.078081234784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5878144"/>
        <c:axId val="895879712"/>
      </c:barChart>
      <c:catAx>
        <c:axId val="895878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微軟正黑體" panose="020B0604030504040204" pitchFamily="34" charset="-120"/>
                    <a:ea typeface="微軟正黑體" panose="020B0604030504040204" pitchFamily="34" charset="-120"/>
                    <a:cs typeface="+mn-cs"/>
                  </a:defRPr>
                </a:pPr>
                <a:r>
                  <a:rPr lang="zh-TW" altLang="en-US"/>
                  <a:t>年度</a:t>
                </a:r>
              </a:p>
            </c:rich>
          </c:tx>
          <c:layout>
            <c:manualLayout>
              <c:xMode val="edge"/>
              <c:yMode val="edge"/>
              <c:x val="0.50253763090957948"/>
              <c:y val="0.886603640263207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微軟正黑體" panose="020B0604030504040204" pitchFamily="34" charset="-120"/>
                  <a:ea typeface="微軟正黑體" panose="020B0604030504040204" pitchFamily="34" charset="-120"/>
                  <a:cs typeface="+mn-cs"/>
                </a:defRPr>
              </a:pPr>
              <a:endParaRPr lang="zh-TW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895879712"/>
        <c:crosses val="autoZero"/>
        <c:auto val="1"/>
        <c:lblAlgn val="ctr"/>
        <c:lblOffset val="100"/>
        <c:tickLblSkip val="10"/>
        <c:noMultiLvlLbl val="0"/>
      </c:catAx>
      <c:valAx>
        <c:axId val="89587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微軟正黑體" panose="020B0604030504040204" pitchFamily="34" charset="-120"/>
                    <a:ea typeface="微軟正黑體" panose="020B0604030504040204" pitchFamily="34" charset="-120"/>
                    <a:cs typeface="+mn-cs"/>
                  </a:defRPr>
                </a:pPr>
                <a:r>
                  <a:rPr lang="zh-TW" altLang="en-US"/>
                  <a:t>金額</a:t>
                </a:r>
                <a:r>
                  <a:rPr lang="en-US" altLang="zh-TW"/>
                  <a:t>(</a:t>
                </a:r>
                <a:r>
                  <a:rPr lang="zh-TW" altLang="en-US"/>
                  <a:t>萬元</a:t>
                </a:r>
                <a:r>
                  <a:rPr lang="en-US" altLang="zh-TW"/>
                  <a:t>)</a:t>
                </a:r>
                <a:endParaRPr lang="zh-TW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微軟正黑體" panose="020B0604030504040204" pitchFamily="34" charset="-120"/>
                  <a:ea typeface="微軟正黑體" panose="020B0604030504040204" pitchFamily="34" charset="-120"/>
                  <a:cs typeface="+mn-cs"/>
                </a:defRPr>
              </a:pPr>
              <a:endParaRPr lang="zh-TW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89587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>
          <a:lumMod val="50000"/>
        </a:schemeClr>
      </a:solidFill>
      <a:round/>
    </a:ln>
    <a:effectLst/>
  </c:spPr>
  <c:txPr>
    <a:bodyPr/>
    <a:lstStyle/>
    <a:p>
      <a:pPr>
        <a:defRPr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hyperlink" Target="http://www.masterhsiao.com.tw/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13140</xdr:colOff>
      <xdr:row>5</xdr:row>
      <xdr:rowOff>78827</xdr:rowOff>
    </xdr:from>
    <xdr:to>
      <xdr:col>3</xdr:col>
      <xdr:colOff>1031327</xdr:colOff>
      <xdr:row>17</xdr:row>
      <xdr:rowOff>26277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6</xdr:col>
      <xdr:colOff>520211</xdr:colOff>
      <xdr:row>13</xdr:row>
      <xdr:rowOff>29308</xdr:rowOff>
    </xdr:from>
    <xdr:ext cx="2483826" cy="827942"/>
    <xdr:pic>
      <xdr:nvPicPr>
        <xdr:cNvPr id="3" name="圖片 2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4230" y="2601058"/>
          <a:ext cx="2483826" cy="827942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2" name="表格2" displayName="表格2" ref="A20:D121" totalsRowShown="0" headerRowDxfId="5" dataDxfId="4">
  <tableColumns count="4">
    <tableColumn id="1" name="年度(末)" dataDxfId="3"/>
    <tableColumn id="2" name="通膨調整生活費" dataDxfId="2"/>
    <tableColumn id="3" name="投資利益" dataDxfId="1"/>
    <tableColumn id="4" name="年度結餘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1"/>
  <sheetViews>
    <sheetView tabSelected="1" zoomScale="130" zoomScaleNormal="130" workbookViewId="0">
      <pane ySplit="11505" topLeftCell="A21"/>
      <selection activeCell="K14" sqref="K14"/>
      <selection pane="bottomLeft" activeCell="B21" sqref="B21:D121"/>
    </sheetView>
  </sheetViews>
  <sheetFormatPr defaultRowHeight="15.75" x14ac:dyDescent="0.25"/>
  <cols>
    <col min="1" max="1" width="17.5" style="1" customWidth="1"/>
    <col min="2" max="2" width="18.625" style="1" customWidth="1"/>
    <col min="3" max="3" width="10.75" style="1" customWidth="1"/>
    <col min="4" max="4" width="13.75" style="1" customWidth="1"/>
    <col min="5" max="6" width="9.5" style="1" bestFit="1" customWidth="1"/>
    <col min="7" max="7" width="14" style="1" customWidth="1"/>
    <col min="8" max="8" width="25.5" style="1" customWidth="1"/>
    <col min="9" max="10" width="9" style="1"/>
    <col min="11" max="11" width="11.875" style="1" bestFit="1" customWidth="1"/>
    <col min="12" max="12" width="15.5" style="1" bestFit="1" customWidth="1"/>
    <col min="13" max="16384" width="9" style="1"/>
  </cols>
  <sheetData>
    <row r="1" spans="1:8" x14ac:dyDescent="0.25">
      <c r="A1" s="11" t="s">
        <v>6</v>
      </c>
      <c r="B1" s="12">
        <v>80</v>
      </c>
      <c r="C1" s="1" t="s">
        <v>4</v>
      </c>
      <c r="G1" s="8" t="s">
        <v>0</v>
      </c>
      <c r="H1" s="8" t="s">
        <v>9</v>
      </c>
    </row>
    <row r="2" spans="1:8" x14ac:dyDescent="0.25">
      <c r="A2" s="11" t="s">
        <v>0</v>
      </c>
      <c r="B2" s="13">
        <v>0.06</v>
      </c>
      <c r="H2" s="2">
        <f>用不完退休準備金</f>
        <v>2120.0000000000005</v>
      </c>
    </row>
    <row r="3" spans="1:8" x14ac:dyDescent="0.25">
      <c r="A3" s="11" t="s">
        <v>1</v>
      </c>
      <c r="B3" s="13">
        <v>0.02</v>
      </c>
      <c r="G3" s="7">
        <v>0.03</v>
      </c>
      <c r="H3" s="2">
        <f t="dataTable" ref="H3:H10" dt2D="0" dtr="0" r1="B2"/>
        <v>8240.0000000000018</v>
      </c>
    </row>
    <row r="4" spans="1:8" x14ac:dyDescent="0.25">
      <c r="A4" s="14" t="s">
        <v>7</v>
      </c>
      <c r="B4" s="15">
        <f>(每年生活費現值/(投資報酬率-通貨膨脹率))*(1+投資報酬率)</f>
        <v>2120.0000000000005</v>
      </c>
      <c r="C4" s="1" t="s">
        <v>4</v>
      </c>
      <c r="G4" s="9">
        <v>0.04</v>
      </c>
      <c r="H4" s="10">
        <v>4160</v>
      </c>
    </row>
    <row r="5" spans="1:8" x14ac:dyDescent="0.25">
      <c r="G5" s="7">
        <v>0.05</v>
      </c>
      <c r="H5" s="2">
        <v>2800</v>
      </c>
    </row>
    <row r="6" spans="1:8" x14ac:dyDescent="0.25">
      <c r="G6" s="9">
        <v>0.06</v>
      </c>
      <c r="H6" s="10">
        <v>2120.0000000000005</v>
      </c>
    </row>
    <row r="7" spans="1:8" x14ac:dyDescent="0.25">
      <c r="G7" s="7">
        <v>7.0000000000000007E-2</v>
      </c>
      <c r="H7" s="2">
        <v>1712</v>
      </c>
    </row>
    <row r="8" spans="1:8" x14ac:dyDescent="0.25">
      <c r="G8" s="9">
        <v>0.08</v>
      </c>
      <c r="H8" s="10">
        <v>1440.0000000000002</v>
      </c>
    </row>
    <row r="9" spans="1:8" x14ac:dyDescent="0.25">
      <c r="G9" s="7">
        <v>0.09</v>
      </c>
      <c r="H9" s="2">
        <v>1245.7142857142858</v>
      </c>
    </row>
    <row r="10" spans="1:8" x14ac:dyDescent="0.25">
      <c r="G10" s="9">
        <v>0.1</v>
      </c>
      <c r="H10" s="10">
        <v>1100</v>
      </c>
    </row>
    <row r="14" spans="1:8" ht="16.5" x14ac:dyDescent="0.25">
      <c r="G14" s="5"/>
      <c r="H14" s="6"/>
    </row>
    <row r="15" spans="1:8" ht="16.5" x14ac:dyDescent="0.25">
      <c r="G15" s="5"/>
      <c r="H15" s="6"/>
    </row>
    <row r="16" spans="1:8" ht="16.5" x14ac:dyDescent="0.25">
      <c r="G16" s="5"/>
      <c r="H16" s="6"/>
    </row>
    <row r="17" spans="1:8" ht="16.5" x14ac:dyDescent="0.25">
      <c r="G17" s="5"/>
      <c r="H17" s="6"/>
    </row>
    <row r="18" spans="1:8" ht="16.5" x14ac:dyDescent="0.25">
      <c r="G18" s="5"/>
      <c r="H18" s="6"/>
    </row>
    <row r="19" spans="1:8" x14ac:dyDescent="0.25">
      <c r="A19" s="1" t="s">
        <v>2</v>
      </c>
    </row>
    <row r="20" spans="1:8" x14ac:dyDescent="0.25">
      <c r="A20" s="3" t="s">
        <v>10</v>
      </c>
      <c r="B20" s="3" t="s">
        <v>8</v>
      </c>
      <c r="C20" s="3" t="s">
        <v>5</v>
      </c>
      <c r="D20" s="3" t="s">
        <v>3</v>
      </c>
    </row>
    <row r="21" spans="1:8" x14ac:dyDescent="0.25">
      <c r="A21" s="4">
        <v>0</v>
      </c>
      <c r="B21" s="2">
        <f>每年生活費現值</f>
        <v>80</v>
      </c>
      <c r="C21" s="2">
        <v>0</v>
      </c>
      <c r="D21" s="2">
        <f>用不完退休準備金-表格2[[#This Row],[通膨調整生活費]]</f>
        <v>2040.0000000000005</v>
      </c>
    </row>
    <row r="22" spans="1:8" x14ac:dyDescent="0.25">
      <c r="A22" s="4">
        <v>1</v>
      </c>
      <c r="B22" s="2">
        <f t="shared" ref="B22:B53" si="0">B21*(1+通貨膨脹率)</f>
        <v>81.599999999999994</v>
      </c>
      <c r="C22" s="2">
        <f t="shared" ref="C22:C53" si="1">D21*投資報酬率</f>
        <v>122.40000000000002</v>
      </c>
      <c r="D22" s="2">
        <f>D21+表格2[[#This Row],[投資利益]]-表格2[[#This Row],[通膨調整生活費]]</f>
        <v>2080.8000000000006</v>
      </c>
    </row>
    <row r="23" spans="1:8" x14ac:dyDescent="0.25">
      <c r="A23" s="4">
        <v>2</v>
      </c>
      <c r="B23" s="2">
        <f t="shared" si="0"/>
        <v>83.231999999999999</v>
      </c>
      <c r="C23" s="2">
        <f t="shared" si="1"/>
        <v>124.84800000000003</v>
      </c>
      <c r="D23" s="2">
        <f>D22+表格2[[#This Row],[投資利益]]-表格2[[#This Row],[通膨調整生活費]]</f>
        <v>2122.4160000000006</v>
      </c>
    </row>
    <row r="24" spans="1:8" x14ac:dyDescent="0.25">
      <c r="A24" s="4">
        <v>3</v>
      </c>
      <c r="B24" s="2">
        <f t="shared" si="0"/>
        <v>84.896640000000005</v>
      </c>
      <c r="C24" s="2">
        <f t="shared" si="1"/>
        <v>127.34496000000003</v>
      </c>
      <c r="D24" s="2">
        <f>D23+表格2[[#This Row],[投資利益]]-表格2[[#This Row],[通膨調整生活費]]</f>
        <v>2164.8643200000006</v>
      </c>
    </row>
    <row r="25" spans="1:8" x14ac:dyDescent="0.25">
      <c r="A25" s="4">
        <v>4</v>
      </c>
      <c r="B25" s="2">
        <f t="shared" si="0"/>
        <v>86.594572800000009</v>
      </c>
      <c r="C25" s="2">
        <f t="shared" si="1"/>
        <v>129.89185920000003</v>
      </c>
      <c r="D25" s="2">
        <f>D24+表格2[[#This Row],[投資利益]]-表格2[[#This Row],[通膨調整生活費]]</f>
        <v>2208.1616064000004</v>
      </c>
    </row>
    <row r="26" spans="1:8" x14ac:dyDescent="0.25">
      <c r="A26" s="4">
        <v>5</v>
      </c>
      <c r="B26" s="2">
        <f t="shared" si="0"/>
        <v>88.326464256000008</v>
      </c>
      <c r="C26" s="2">
        <f t="shared" si="1"/>
        <v>132.48969638400001</v>
      </c>
      <c r="D26" s="2">
        <f>D25+表格2[[#This Row],[投資利益]]-表格2[[#This Row],[通膨調整生活費]]</f>
        <v>2252.3248385280003</v>
      </c>
    </row>
    <row r="27" spans="1:8" x14ac:dyDescent="0.25">
      <c r="A27" s="4">
        <v>6</v>
      </c>
      <c r="B27" s="2">
        <f t="shared" si="0"/>
        <v>90.092993541120009</v>
      </c>
      <c r="C27" s="2">
        <f t="shared" si="1"/>
        <v>135.13949031168002</v>
      </c>
      <c r="D27" s="2">
        <f>D26+表格2[[#This Row],[投資利益]]-表格2[[#This Row],[通膨調整生活費]]</f>
        <v>2297.3713352985606</v>
      </c>
    </row>
    <row r="28" spans="1:8" x14ac:dyDescent="0.25">
      <c r="A28" s="4">
        <v>7</v>
      </c>
      <c r="B28" s="2">
        <f t="shared" si="0"/>
        <v>91.894853411942407</v>
      </c>
      <c r="C28" s="2">
        <f t="shared" si="1"/>
        <v>137.84228011791362</v>
      </c>
      <c r="D28" s="2">
        <f>D27+表格2[[#This Row],[投資利益]]-表格2[[#This Row],[通膨調整生活費]]</f>
        <v>2343.3187620045319</v>
      </c>
    </row>
    <row r="29" spans="1:8" x14ac:dyDescent="0.25">
      <c r="A29" s="4">
        <v>8</v>
      </c>
      <c r="B29" s="2">
        <f t="shared" si="0"/>
        <v>93.732750480181252</v>
      </c>
      <c r="C29" s="2">
        <f t="shared" si="1"/>
        <v>140.5991257202719</v>
      </c>
      <c r="D29" s="2">
        <f>D28+表格2[[#This Row],[投資利益]]-表格2[[#This Row],[通膨調整生活費]]</f>
        <v>2390.1851372446226</v>
      </c>
    </row>
    <row r="30" spans="1:8" x14ac:dyDescent="0.25">
      <c r="A30" s="4">
        <v>9</v>
      </c>
      <c r="B30" s="2">
        <f t="shared" si="0"/>
        <v>95.607405489784881</v>
      </c>
      <c r="C30" s="2">
        <f t="shared" si="1"/>
        <v>143.41110823467736</v>
      </c>
      <c r="D30" s="2">
        <f>D29+表格2[[#This Row],[投資利益]]-表格2[[#This Row],[通膨調整生活費]]</f>
        <v>2437.9888399895149</v>
      </c>
    </row>
    <row r="31" spans="1:8" x14ac:dyDescent="0.25">
      <c r="A31" s="4">
        <v>10</v>
      </c>
      <c r="B31" s="2">
        <f t="shared" si="0"/>
        <v>97.519553599580576</v>
      </c>
      <c r="C31" s="2">
        <f t="shared" si="1"/>
        <v>146.27933039937088</v>
      </c>
      <c r="D31" s="2">
        <f>D30+表格2[[#This Row],[投資利益]]-表格2[[#This Row],[通膨調整生活費]]</f>
        <v>2486.7486167893053</v>
      </c>
    </row>
    <row r="32" spans="1:8" x14ac:dyDescent="0.25">
      <c r="A32" s="4">
        <v>11</v>
      </c>
      <c r="B32" s="2">
        <f t="shared" si="0"/>
        <v>99.469944671572193</v>
      </c>
      <c r="C32" s="2">
        <f t="shared" si="1"/>
        <v>149.20491700735832</v>
      </c>
      <c r="D32" s="2">
        <f>D31+表格2[[#This Row],[投資利益]]-表格2[[#This Row],[通膨調整生活費]]</f>
        <v>2536.4835891250914</v>
      </c>
    </row>
    <row r="33" spans="1:8" x14ac:dyDescent="0.25">
      <c r="A33" s="4">
        <v>12</v>
      </c>
      <c r="B33" s="2">
        <f t="shared" si="0"/>
        <v>101.45934356500364</v>
      </c>
      <c r="C33" s="2">
        <f t="shared" si="1"/>
        <v>152.18901534750549</v>
      </c>
      <c r="D33" s="2">
        <f>D32+表格2[[#This Row],[投資利益]]-表格2[[#This Row],[通膨調整生活費]]</f>
        <v>2587.2132609075934</v>
      </c>
    </row>
    <row r="34" spans="1:8" x14ac:dyDescent="0.25">
      <c r="A34" s="4">
        <v>13</v>
      </c>
      <c r="B34" s="2">
        <f t="shared" si="0"/>
        <v>103.48853043630371</v>
      </c>
      <c r="C34" s="2">
        <f t="shared" si="1"/>
        <v>155.2327956544556</v>
      </c>
      <c r="D34" s="2">
        <f>D33+表格2[[#This Row],[投資利益]]-表格2[[#This Row],[通膨調整生活費]]</f>
        <v>2638.9575261257451</v>
      </c>
    </row>
    <row r="35" spans="1:8" x14ac:dyDescent="0.25">
      <c r="A35" s="4">
        <v>14</v>
      </c>
      <c r="B35" s="2">
        <f t="shared" si="0"/>
        <v>105.55830104502978</v>
      </c>
      <c r="C35" s="2">
        <f t="shared" si="1"/>
        <v>158.33745156754469</v>
      </c>
      <c r="D35" s="2">
        <f>D34+表格2[[#This Row],[投資利益]]-表格2[[#This Row],[通膨調整生活費]]</f>
        <v>2691.7366766482601</v>
      </c>
    </row>
    <row r="36" spans="1:8" x14ac:dyDescent="0.25">
      <c r="A36" s="4">
        <v>15</v>
      </c>
      <c r="B36" s="2">
        <f t="shared" si="0"/>
        <v>107.66946706593038</v>
      </c>
      <c r="C36" s="2">
        <f t="shared" si="1"/>
        <v>161.50420059889561</v>
      </c>
      <c r="D36" s="2">
        <f>D35+表格2[[#This Row],[投資利益]]-表格2[[#This Row],[通膨調整生活費]]</f>
        <v>2745.5714101812255</v>
      </c>
    </row>
    <row r="37" spans="1:8" x14ac:dyDescent="0.25">
      <c r="A37" s="4">
        <v>16</v>
      </c>
      <c r="B37" s="2">
        <f t="shared" si="0"/>
        <v>109.82285640724899</v>
      </c>
      <c r="C37" s="2">
        <f t="shared" si="1"/>
        <v>164.73428461087352</v>
      </c>
      <c r="D37" s="2">
        <f>D36+表格2[[#This Row],[投資利益]]-表格2[[#This Row],[通膨調整生活費]]</f>
        <v>2800.4828383848499</v>
      </c>
    </row>
    <row r="38" spans="1:8" x14ac:dyDescent="0.25">
      <c r="A38" s="4">
        <v>17</v>
      </c>
      <c r="B38" s="2">
        <f t="shared" si="0"/>
        <v>112.01931353539398</v>
      </c>
      <c r="C38" s="2">
        <f t="shared" si="1"/>
        <v>168.02897030309097</v>
      </c>
      <c r="D38" s="2">
        <f>D37+表格2[[#This Row],[投資利益]]-表格2[[#This Row],[通膨調整生活費]]</f>
        <v>2856.4924951525468</v>
      </c>
    </row>
    <row r="39" spans="1:8" x14ac:dyDescent="0.25">
      <c r="A39" s="4">
        <v>18</v>
      </c>
      <c r="B39" s="2">
        <f t="shared" si="0"/>
        <v>114.25969980610186</v>
      </c>
      <c r="C39" s="2">
        <f t="shared" si="1"/>
        <v>171.38954970915279</v>
      </c>
      <c r="D39" s="2">
        <f>D38+表格2[[#This Row],[投資利益]]-表格2[[#This Row],[通膨調整生活費]]</f>
        <v>2913.6223450555981</v>
      </c>
    </row>
    <row r="40" spans="1:8" ht="16.5" x14ac:dyDescent="0.25">
      <c r="A40" s="4">
        <v>19</v>
      </c>
      <c r="B40" s="2">
        <f t="shared" si="0"/>
        <v>116.5448938022239</v>
      </c>
      <c r="C40" s="2">
        <f t="shared" si="1"/>
        <v>174.81734070333587</v>
      </c>
      <c r="D40" s="2">
        <f>D39+表格2[[#This Row],[投資利益]]-表格2[[#This Row],[通膨調整生活費]]</f>
        <v>2971.8947919567099</v>
      </c>
      <c r="G40" s="5"/>
      <c r="H40"/>
    </row>
    <row r="41" spans="1:8" ht="16.5" x14ac:dyDescent="0.25">
      <c r="A41" s="4">
        <v>20</v>
      </c>
      <c r="B41" s="2">
        <f t="shared" si="0"/>
        <v>118.87579167826837</v>
      </c>
      <c r="C41" s="2">
        <f t="shared" si="1"/>
        <v>178.3136875174026</v>
      </c>
      <c r="D41" s="2">
        <f>D40+表格2[[#This Row],[投資利益]]-表格2[[#This Row],[通膨調整生活費]]</f>
        <v>3031.3326877958443</v>
      </c>
      <c r="G41" s="5"/>
      <c r="H41"/>
    </row>
    <row r="42" spans="1:8" x14ac:dyDescent="0.25">
      <c r="A42" s="4">
        <v>21</v>
      </c>
      <c r="B42" s="2">
        <f t="shared" si="0"/>
        <v>121.25330751183374</v>
      </c>
      <c r="C42" s="2">
        <f t="shared" si="1"/>
        <v>181.87996126775064</v>
      </c>
      <c r="D42" s="2">
        <f>D41+表格2[[#This Row],[投資利益]]-表格2[[#This Row],[通膨調整生活費]]</f>
        <v>3091.9593415517616</v>
      </c>
    </row>
    <row r="43" spans="1:8" x14ac:dyDescent="0.25">
      <c r="A43" s="4">
        <v>22</v>
      </c>
      <c r="B43" s="2">
        <f t="shared" si="0"/>
        <v>123.67837366207041</v>
      </c>
      <c r="C43" s="2">
        <f t="shared" si="1"/>
        <v>185.51756049310569</v>
      </c>
      <c r="D43" s="2">
        <f>D42+表格2[[#This Row],[投資利益]]-表格2[[#This Row],[通膨調整生活費]]</f>
        <v>3153.7985283827966</v>
      </c>
    </row>
    <row r="44" spans="1:8" x14ac:dyDescent="0.25">
      <c r="A44" s="4">
        <v>23</v>
      </c>
      <c r="B44" s="2">
        <f t="shared" si="0"/>
        <v>126.15194113531183</v>
      </c>
      <c r="C44" s="2">
        <f t="shared" si="1"/>
        <v>189.22791170296779</v>
      </c>
      <c r="D44" s="2">
        <f>D43+表格2[[#This Row],[投資利益]]-表格2[[#This Row],[通膨調整生活費]]</f>
        <v>3216.8744989504526</v>
      </c>
    </row>
    <row r="45" spans="1:8" x14ac:dyDescent="0.25">
      <c r="A45" s="4">
        <v>24</v>
      </c>
      <c r="B45" s="2">
        <f t="shared" si="0"/>
        <v>128.67497995801807</v>
      </c>
      <c r="C45" s="2">
        <f t="shared" si="1"/>
        <v>193.01246993702713</v>
      </c>
      <c r="D45" s="2">
        <f>D44+表格2[[#This Row],[投資利益]]-表格2[[#This Row],[通膨調整生活費]]</f>
        <v>3281.2119889294618</v>
      </c>
    </row>
    <row r="46" spans="1:8" x14ac:dyDescent="0.25">
      <c r="A46" s="4">
        <v>25</v>
      </c>
      <c r="B46" s="2">
        <f t="shared" si="0"/>
        <v>131.24847955717843</v>
      </c>
      <c r="C46" s="2">
        <f t="shared" si="1"/>
        <v>196.8727193357677</v>
      </c>
      <c r="D46" s="2">
        <f>D45+表格2[[#This Row],[投資利益]]-表格2[[#This Row],[通膨調整生活費]]</f>
        <v>3346.8362287080508</v>
      </c>
    </row>
    <row r="47" spans="1:8" x14ac:dyDescent="0.25">
      <c r="A47" s="4">
        <v>26</v>
      </c>
      <c r="B47" s="2">
        <f t="shared" si="0"/>
        <v>133.87344914832201</v>
      </c>
      <c r="C47" s="2">
        <f t="shared" si="1"/>
        <v>200.81017372248303</v>
      </c>
      <c r="D47" s="2">
        <f>D46+表格2[[#This Row],[投資利益]]-表格2[[#This Row],[通膨調整生活費]]</f>
        <v>3413.7729532822118</v>
      </c>
    </row>
    <row r="48" spans="1:8" x14ac:dyDescent="0.25">
      <c r="A48" s="4">
        <v>27</v>
      </c>
      <c r="B48" s="2">
        <f t="shared" si="0"/>
        <v>136.55091813128846</v>
      </c>
      <c r="C48" s="2">
        <f t="shared" si="1"/>
        <v>204.8263771969327</v>
      </c>
      <c r="D48" s="2">
        <f>D47+表格2[[#This Row],[投資利益]]-表格2[[#This Row],[通膨調整生活費]]</f>
        <v>3482.0484123478559</v>
      </c>
    </row>
    <row r="49" spans="1:4" x14ac:dyDescent="0.25">
      <c r="A49" s="4">
        <v>28</v>
      </c>
      <c r="B49" s="2">
        <f t="shared" si="0"/>
        <v>139.28193649391423</v>
      </c>
      <c r="C49" s="2">
        <f t="shared" si="1"/>
        <v>208.92290474087136</v>
      </c>
      <c r="D49" s="2">
        <f>D48+表格2[[#This Row],[投資利益]]-表格2[[#This Row],[通膨調整生活費]]</f>
        <v>3551.689380594813</v>
      </c>
    </row>
    <row r="50" spans="1:4" x14ac:dyDescent="0.25">
      <c r="A50" s="4">
        <v>29</v>
      </c>
      <c r="B50" s="2">
        <f t="shared" si="0"/>
        <v>142.06757522379252</v>
      </c>
      <c r="C50" s="2">
        <f t="shared" si="1"/>
        <v>213.10136283568878</v>
      </c>
      <c r="D50" s="2">
        <f>D49+表格2[[#This Row],[投資利益]]-表格2[[#This Row],[通膨調整生活費]]</f>
        <v>3622.723168206709</v>
      </c>
    </row>
    <row r="51" spans="1:4" x14ac:dyDescent="0.25">
      <c r="A51" s="4">
        <v>30</v>
      </c>
      <c r="B51" s="2">
        <f t="shared" si="0"/>
        <v>144.90892672826837</v>
      </c>
      <c r="C51" s="2">
        <f t="shared" si="1"/>
        <v>217.36339009240254</v>
      </c>
      <c r="D51" s="2">
        <f>D50+表格2[[#This Row],[投資利益]]-表格2[[#This Row],[通膨調整生活費]]</f>
        <v>3695.177631570843</v>
      </c>
    </row>
    <row r="52" spans="1:4" x14ac:dyDescent="0.25">
      <c r="A52" s="4">
        <v>31</v>
      </c>
      <c r="B52" s="2">
        <f t="shared" si="0"/>
        <v>147.80710526283374</v>
      </c>
      <c r="C52" s="2">
        <f t="shared" si="1"/>
        <v>221.71065789425057</v>
      </c>
      <c r="D52" s="2">
        <f>D51+表格2[[#This Row],[投資利益]]-表格2[[#This Row],[通膨調整生活費]]</f>
        <v>3769.0811842022599</v>
      </c>
    </row>
    <row r="53" spans="1:4" x14ac:dyDescent="0.25">
      <c r="A53" s="4">
        <v>32</v>
      </c>
      <c r="B53" s="2">
        <f t="shared" si="0"/>
        <v>150.76324736809042</v>
      </c>
      <c r="C53" s="2">
        <f t="shared" si="1"/>
        <v>226.14487105213558</v>
      </c>
      <c r="D53" s="2">
        <f>D52+表格2[[#This Row],[投資利益]]-表格2[[#This Row],[通膨調整生活費]]</f>
        <v>3844.4628078863047</v>
      </c>
    </row>
    <row r="54" spans="1:4" x14ac:dyDescent="0.25">
      <c r="A54" s="4">
        <v>33</v>
      </c>
      <c r="B54" s="2">
        <f t="shared" ref="B54:B85" si="2">B53*(1+通貨膨脹率)</f>
        <v>153.77851231545222</v>
      </c>
      <c r="C54" s="2">
        <f t="shared" ref="C54:C85" si="3">D53*投資報酬率</f>
        <v>230.66776847317828</v>
      </c>
      <c r="D54" s="2">
        <f>D53+表格2[[#This Row],[投資利益]]-表格2[[#This Row],[通膨調整生活費]]</f>
        <v>3921.3520640440306</v>
      </c>
    </row>
    <row r="55" spans="1:4" x14ac:dyDescent="0.25">
      <c r="A55" s="4">
        <v>34</v>
      </c>
      <c r="B55" s="2">
        <f t="shared" si="2"/>
        <v>156.85408256176126</v>
      </c>
      <c r="C55" s="2">
        <f t="shared" si="3"/>
        <v>235.28112384264182</v>
      </c>
      <c r="D55" s="2">
        <f>D54+表格2[[#This Row],[投資利益]]-表格2[[#This Row],[通膨調整生活費]]</f>
        <v>3999.7791053249111</v>
      </c>
    </row>
    <row r="56" spans="1:4" x14ac:dyDescent="0.25">
      <c r="A56" s="4">
        <v>35</v>
      </c>
      <c r="B56" s="2">
        <f t="shared" si="2"/>
        <v>159.99116421299649</v>
      </c>
      <c r="C56" s="2">
        <f t="shared" si="3"/>
        <v>239.98674631949467</v>
      </c>
      <c r="D56" s="2">
        <f>D55+表格2[[#This Row],[投資利益]]-表格2[[#This Row],[通膨調整生活費]]</f>
        <v>4079.7746874314098</v>
      </c>
    </row>
    <row r="57" spans="1:4" x14ac:dyDescent="0.25">
      <c r="A57" s="4">
        <v>36</v>
      </c>
      <c r="B57" s="2">
        <f t="shared" si="2"/>
        <v>163.19098749725643</v>
      </c>
      <c r="C57" s="2">
        <f t="shared" si="3"/>
        <v>244.78648124588457</v>
      </c>
      <c r="D57" s="2">
        <f>D56+表格2[[#This Row],[投資利益]]-表格2[[#This Row],[通膨調整生活費]]</f>
        <v>4161.3701811800383</v>
      </c>
    </row>
    <row r="58" spans="1:4" x14ac:dyDescent="0.25">
      <c r="A58" s="4">
        <v>37</v>
      </c>
      <c r="B58" s="2">
        <f t="shared" si="2"/>
        <v>166.45480724720156</v>
      </c>
      <c r="C58" s="2">
        <f t="shared" si="3"/>
        <v>249.68221087080229</v>
      </c>
      <c r="D58" s="2">
        <f>D57+表格2[[#This Row],[投資利益]]-表格2[[#This Row],[通膨調整生活費]]</f>
        <v>4244.5975848036387</v>
      </c>
    </row>
    <row r="59" spans="1:4" x14ac:dyDescent="0.25">
      <c r="A59" s="4">
        <v>38</v>
      </c>
      <c r="B59" s="2">
        <f t="shared" si="2"/>
        <v>169.78390339214559</v>
      </c>
      <c r="C59" s="2">
        <f t="shared" si="3"/>
        <v>254.67585508821833</v>
      </c>
      <c r="D59" s="2">
        <f>D58+表格2[[#This Row],[投資利益]]-表格2[[#This Row],[通膨調整生活費]]</f>
        <v>4329.4895364997119</v>
      </c>
    </row>
    <row r="60" spans="1:4" x14ac:dyDescent="0.25">
      <c r="A60" s="4">
        <v>39</v>
      </c>
      <c r="B60" s="2">
        <f t="shared" si="2"/>
        <v>173.1795814599885</v>
      </c>
      <c r="C60" s="2">
        <f t="shared" si="3"/>
        <v>259.76937218998273</v>
      </c>
      <c r="D60" s="2">
        <f>D59+表格2[[#This Row],[投資利益]]-表格2[[#This Row],[通膨調整生活費]]</f>
        <v>4416.0793272297069</v>
      </c>
    </row>
    <row r="61" spans="1:4" x14ac:dyDescent="0.25">
      <c r="A61" s="4">
        <v>40</v>
      </c>
      <c r="B61" s="2">
        <f t="shared" si="2"/>
        <v>176.64317308918828</v>
      </c>
      <c r="C61" s="2">
        <f t="shared" si="3"/>
        <v>264.96475963378242</v>
      </c>
      <c r="D61" s="2">
        <f>D60+表格2[[#This Row],[投資利益]]-表格2[[#This Row],[通膨調整生活費]]</f>
        <v>4504.4009137743014</v>
      </c>
    </row>
    <row r="62" spans="1:4" x14ac:dyDescent="0.25">
      <c r="A62" s="4">
        <v>41</v>
      </c>
      <c r="B62" s="2">
        <f t="shared" si="2"/>
        <v>180.17603655097204</v>
      </c>
      <c r="C62" s="2">
        <f t="shared" si="3"/>
        <v>270.26405482645805</v>
      </c>
      <c r="D62" s="2">
        <f>D61+表格2[[#This Row],[投資利益]]-表格2[[#This Row],[通膨調整生活費]]</f>
        <v>4594.4889320497878</v>
      </c>
    </row>
    <row r="63" spans="1:4" x14ac:dyDescent="0.25">
      <c r="A63" s="4">
        <v>42</v>
      </c>
      <c r="B63" s="2">
        <f t="shared" si="2"/>
        <v>183.77955728199149</v>
      </c>
      <c r="C63" s="2">
        <f t="shared" si="3"/>
        <v>275.66933592298727</v>
      </c>
      <c r="D63" s="2">
        <f>D62+表格2[[#This Row],[投資利益]]-表格2[[#This Row],[通膨調整生活費]]</f>
        <v>4686.3787106907839</v>
      </c>
    </row>
    <row r="64" spans="1:4" x14ac:dyDescent="0.25">
      <c r="A64" s="4">
        <v>43</v>
      </c>
      <c r="B64" s="2">
        <f t="shared" si="2"/>
        <v>187.45514842763131</v>
      </c>
      <c r="C64" s="2">
        <f t="shared" si="3"/>
        <v>281.18272264144701</v>
      </c>
      <c r="D64" s="2">
        <f>D63+表格2[[#This Row],[投資利益]]-表格2[[#This Row],[通膨調整生活費]]</f>
        <v>4780.1062849045993</v>
      </c>
    </row>
    <row r="65" spans="1:4" x14ac:dyDescent="0.25">
      <c r="A65" s="4">
        <v>44</v>
      </c>
      <c r="B65" s="2">
        <f t="shared" si="2"/>
        <v>191.20425139618393</v>
      </c>
      <c r="C65" s="2">
        <f t="shared" si="3"/>
        <v>286.80637709427594</v>
      </c>
      <c r="D65" s="2">
        <f>D64+表格2[[#This Row],[投資利益]]-表格2[[#This Row],[通膨調整生活費]]</f>
        <v>4875.7084106026914</v>
      </c>
    </row>
    <row r="66" spans="1:4" x14ac:dyDescent="0.25">
      <c r="A66" s="4">
        <v>45</v>
      </c>
      <c r="B66" s="2">
        <f t="shared" si="2"/>
        <v>195.02833642410761</v>
      </c>
      <c r="C66" s="2">
        <f t="shared" si="3"/>
        <v>292.54250463616148</v>
      </c>
      <c r="D66" s="2">
        <f>D65+表格2[[#This Row],[投資利益]]-表格2[[#This Row],[通膨調整生活費]]</f>
        <v>4973.2225788147452</v>
      </c>
    </row>
    <row r="67" spans="1:4" x14ac:dyDescent="0.25">
      <c r="A67" s="4">
        <v>46</v>
      </c>
      <c r="B67" s="2">
        <f t="shared" si="2"/>
        <v>198.92890315258975</v>
      </c>
      <c r="C67" s="2">
        <f t="shared" si="3"/>
        <v>298.39335472888473</v>
      </c>
      <c r="D67" s="2">
        <f>D66+表格2[[#This Row],[投資利益]]-表格2[[#This Row],[通膨調整生活費]]</f>
        <v>5072.68703039104</v>
      </c>
    </row>
    <row r="68" spans="1:4" x14ac:dyDescent="0.25">
      <c r="A68" s="4">
        <v>47</v>
      </c>
      <c r="B68" s="2">
        <f t="shared" si="2"/>
        <v>202.90748121564155</v>
      </c>
      <c r="C68" s="2">
        <f t="shared" si="3"/>
        <v>304.36122182346242</v>
      </c>
      <c r="D68" s="2">
        <f>D67+表格2[[#This Row],[投資利益]]-表格2[[#This Row],[通膨調整生活費]]</f>
        <v>5174.1407709988607</v>
      </c>
    </row>
    <row r="69" spans="1:4" x14ac:dyDescent="0.25">
      <c r="A69" s="4">
        <v>48</v>
      </c>
      <c r="B69" s="2">
        <f t="shared" si="2"/>
        <v>206.9656308399544</v>
      </c>
      <c r="C69" s="2">
        <f t="shared" si="3"/>
        <v>310.44844625993164</v>
      </c>
      <c r="D69" s="2">
        <f>D68+表格2[[#This Row],[投資利益]]-表格2[[#This Row],[通膨調整生活費]]</f>
        <v>5277.6235864188375</v>
      </c>
    </row>
    <row r="70" spans="1:4" x14ac:dyDescent="0.25">
      <c r="A70" s="4">
        <v>49</v>
      </c>
      <c r="B70" s="2">
        <f t="shared" si="2"/>
        <v>211.10494345675349</v>
      </c>
      <c r="C70" s="2">
        <f t="shared" si="3"/>
        <v>316.65741518513022</v>
      </c>
      <c r="D70" s="2">
        <f>D69+表格2[[#This Row],[投資利益]]-表格2[[#This Row],[通膨調整生活費]]</f>
        <v>5383.1760581472145</v>
      </c>
    </row>
    <row r="71" spans="1:4" x14ac:dyDescent="0.25">
      <c r="A71" s="4">
        <v>50</v>
      </c>
      <c r="B71" s="2">
        <f t="shared" si="2"/>
        <v>215.32704232588856</v>
      </c>
      <c r="C71" s="2">
        <f t="shared" si="3"/>
        <v>322.99056348883283</v>
      </c>
      <c r="D71" s="2">
        <f>D70+表格2[[#This Row],[投資利益]]-表格2[[#This Row],[通膨調整生活費]]</f>
        <v>5490.839579310159</v>
      </c>
    </row>
    <row r="72" spans="1:4" x14ac:dyDescent="0.25">
      <c r="A72" s="4">
        <v>51</v>
      </c>
      <c r="B72" s="2">
        <f t="shared" si="2"/>
        <v>219.63358317240633</v>
      </c>
      <c r="C72" s="2">
        <f t="shared" si="3"/>
        <v>329.45037475860954</v>
      </c>
      <c r="D72" s="2">
        <f>D71+表格2[[#This Row],[投資利益]]-表格2[[#This Row],[通膨調整生活費]]</f>
        <v>5600.6563708963622</v>
      </c>
    </row>
    <row r="73" spans="1:4" x14ac:dyDescent="0.25">
      <c r="A73" s="4">
        <v>52</v>
      </c>
      <c r="B73" s="2">
        <f t="shared" si="2"/>
        <v>224.02625483585447</v>
      </c>
      <c r="C73" s="2">
        <f t="shared" si="3"/>
        <v>336.0393822537817</v>
      </c>
      <c r="D73" s="2">
        <f>D72+表格2[[#This Row],[投資利益]]-表格2[[#This Row],[通膨調整生活費]]</f>
        <v>5712.6694983142897</v>
      </c>
    </row>
    <row r="74" spans="1:4" x14ac:dyDescent="0.25">
      <c r="A74" s="4">
        <v>53</v>
      </c>
      <c r="B74" s="2">
        <f t="shared" si="2"/>
        <v>228.50677993257156</v>
      </c>
      <c r="C74" s="2">
        <f t="shared" si="3"/>
        <v>342.76016989885738</v>
      </c>
      <c r="D74" s="2">
        <f>D73+表格2[[#This Row],[投資利益]]-表格2[[#This Row],[通膨調整生活費]]</f>
        <v>5826.9228882805755</v>
      </c>
    </row>
    <row r="75" spans="1:4" x14ac:dyDescent="0.25">
      <c r="A75" s="4">
        <v>54</v>
      </c>
      <c r="B75" s="2">
        <f t="shared" si="2"/>
        <v>233.07691553122299</v>
      </c>
      <c r="C75" s="2">
        <f t="shared" si="3"/>
        <v>349.61537329683449</v>
      </c>
      <c r="D75" s="2">
        <f>D74+表格2[[#This Row],[投資利益]]-表格2[[#This Row],[通膨調整生活費]]</f>
        <v>5943.4613460461869</v>
      </c>
    </row>
    <row r="76" spans="1:4" x14ac:dyDescent="0.25">
      <c r="A76" s="4">
        <v>55</v>
      </c>
      <c r="B76" s="2">
        <f t="shared" si="2"/>
        <v>237.73845384184744</v>
      </c>
      <c r="C76" s="2">
        <f t="shared" si="3"/>
        <v>356.60768076277122</v>
      </c>
      <c r="D76" s="2">
        <f>D75+表格2[[#This Row],[投資利益]]-表格2[[#This Row],[通膨調整生活費]]</f>
        <v>6062.330572967111</v>
      </c>
    </row>
    <row r="77" spans="1:4" x14ac:dyDescent="0.25">
      <c r="A77" s="4">
        <v>56</v>
      </c>
      <c r="B77" s="2">
        <f t="shared" si="2"/>
        <v>242.49322291868441</v>
      </c>
      <c r="C77" s="2">
        <f t="shared" si="3"/>
        <v>363.73983437802667</v>
      </c>
      <c r="D77" s="2">
        <f>D76+表格2[[#This Row],[投資利益]]-表格2[[#This Row],[通膨調整生活費]]</f>
        <v>6183.5771844264536</v>
      </c>
    </row>
    <row r="78" spans="1:4" x14ac:dyDescent="0.25">
      <c r="A78" s="4">
        <v>57</v>
      </c>
      <c r="B78" s="2">
        <f t="shared" si="2"/>
        <v>247.34308737705811</v>
      </c>
      <c r="C78" s="2">
        <f t="shared" si="3"/>
        <v>371.0146310655872</v>
      </c>
      <c r="D78" s="2">
        <f>D77+表格2[[#This Row],[投資利益]]-表格2[[#This Row],[通膨調整生活費]]</f>
        <v>6307.2487281149824</v>
      </c>
    </row>
    <row r="79" spans="1:4" x14ac:dyDescent="0.25">
      <c r="A79" s="4">
        <v>58</v>
      </c>
      <c r="B79" s="2">
        <f t="shared" si="2"/>
        <v>252.28994912459927</v>
      </c>
      <c r="C79" s="2">
        <f t="shared" si="3"/>
        <v>378.43492368689891</v>
      </c>
      <c r="D79" s="2">
        <f>D78+表格2[[#This Row],[投資利益]]-表格2[[#This Row],[通膨調整生活費]]</f>
        <v>6433.3937026772828</v>
      </c>
    </row>
    <row r="80" spans="1:4" x14ac:dyDescent="0.25">
      <c r="A80" s="4">
        <v>59</v>
      </c>
      <c r="B80" s="2">
        <f t="shared" si="2"/>
        <v>257.33574810709126</v>
      </c>
      <c r="C80" s="2">
        <f t="shared" si="3"/>
        <v>386.00362216063695</v>
      </c>
      <c r="D80" s="2">
        <f>D79+表格2[[#This Row],[投資利益]]-表格2[[#This Row],[通膨調整生活費]]</f>
        <v>6562.0615767308282</v>
      </c>
    </row>
    <row r="81" spans="1:4" x14ac:dyDescent="0.25">
      <c r="A81" s="4">
        <v>60</v>
      </c>
      <c r="B81" s="2">
        <f t="shared" si="2"/>
        <v>262.48246306923312</v>
      </c>
      <c r="C81" s="2">
        <f t="shared" si="3"/>
        <v>393.72369460384965</v>
      </c>
      <c r="D81" s="2">
        <f>D80+表格2[[#This Row],[投資利益]]-表格2[[#This Row],[通膨調整生活費]]</f>
        <v>6693.3028082654446</v>
      </c>
    </row>
    <row r="82" spans="1:4" x14ac:dyDescent="0.25">
      <c r="A82" s="4">
        <v>61</v>
      </c>
      <c r="B82" s="2">
        <f t="shared" si="2"/>
        <v>267.73211233061778</v>
      </c>
      <c r="C82" s="2">
        <f t="shared" si="3"/>
        <v>401.59816849592664</v>
      </c>
      <c r="D82" s="2">
        <f>D81+表格2[[#This Row],[投資利益]]-表格2[[#This Row],[通膨調整生活費]]</f>
        <v>6827.1688644307542</v>
      </c>
    </row>
    <row r="83" spans="1:4" x14ac:dyDescent="0.25">
      <c r="A83" s="4">
        <v>62</v>
      </c>
      <c r="B83" s="2">
        <f t="shared" si="2"/>
        <v>273.08675457723012</v>
      </c>
      <c r="C83" s="2">
        <f t="shared" si="3"/>
        <v>409.63013186584521</v>
      </c>
      <c r="D83" s="2">
        <f>D82+表格2[[#This Row],[投資利益]]-表格2[[#This Row],[通膨調整生活費]]</f>
        <v>6963.7122417193696</v>
      </c>
    </row>
    <row r="84" spans="1:4" x14ac:dyDescent="0.25">
      <c r="A84" s="4">
        <v>63</v>
      </c>
      <c r="B84" s="2">
        <f t="shared" si="2"/>
        <v>278.54848966877472</v>
      </c>
      <c r="C84" s="2">
        <f t="shared" si="3"/>
        <v>417.82273450316217</v>
      </c>
      <c r="D84" s="2">
        <f>D83+表格2[[#This Row],[投資利益]]-表格2[[#This Row],[通膨調整生活費]]</f>
        <v>7102.9864865537565</v>
      </c>
    </row>
    <row r="85" spans="1:4" x14ac:dyDescent="0.25">
      <c r="A85" s="4">
        <v>64</v>
      </c>
      <c r="B85" s="2">
        <f t="shared" si="2"/>
        <v>284.11945946215025</v>
      </c>
      <c r="C85" s="2">
        <f t="shared" si="3"/>
        <v>426.1791891932254</v>
      </c>
      <c r="D85" s="2">
        <f>D84+表格2[[#This Row],[投資利益]]-表格2[[#This Row],[通膨調整生活費]]</f>
        <v>7245.0462162848316</v>
      </c>
    </row>
    <row r="86" spans="1:4" x14ac:dyDescent="0.25">
      <c r="A86" s="4">
        <v>65</v>
      </c>
      <c r="B86" s="2">
        <f t="shared" ref="B86:B121" si="4">B85*(1+通貨膨脹率)</f>
        <v>289.80184865139324</v>
      </c>
      <c r="C86" s="2">
        <f t="shared" ref="C86:C121" si="5">D85*投資報酬率</f>
        <v>434.70277297708986</v>
      </c>
      <c r="D86" s="2">
        <f>D85+表格2[[#This Row],[投資利益]]-表格2[[#This Row],[通膨調整生活費]]</f>
        <v>7389.9471406105285</v>
      </c>
    </row>
    <row r="87" spans="1:4" x14ac:dyDescent="0.25">
      <c r="A87" s="4">
        <v>66</v>
      </c>
      <c r="B87" s="2">
        <f t="shared" si="4"/>
        <v>295.59788562442111</v>
      </c>
      <c r="C87" s="2">
        <f t="shared" si="5"/>
        <v>443.39682843663172</v>
      </c>
      <c r="D87" s="2">
        <f>D86+表格2[[#This Row],[投資利益]]-表格2[[#This Row],[通膨調整生活費]]</f>
        <v>7537.7460834227395</v>
      </c>
    </row>
    <row r="88" spans="1:4" x14ac:dyDescent="0.25">
      <c r="A88" s="4">
        <v>67</v>
      </c>
      <c r="B88" s="2">
        <f t="shared" si="4"/>
        <v>301.50984333690951</v>
      </c>
      <c r="C88" s="2">
        <f t="shared" si="5"/>
        <v>452.26476500536438</v>
      </c>
      <c r="D88" s="2">
        <f>D87+表格2[[#This Row],[投資利益]]-表格2[[#This Row],[通膨調整生活費]]</f>
        <v>7688.5010050911942</v>
      </c>
    </row>
    <row r="89" spans="1:4" x14ac:dyDescent="0.25">
      <c r="A89" s="4">
        <v>68</v>
      </c>
      <c r="B89" s="2">
        <f t="shared" si="4"/>
        <v>307.54004020364772</v>
      </c>
      <c r="C89" s="2">
        <f t="shared" si="5"/>
        <v>461.31006030547161</v>
      </c>
      <c r="D89" s="2">
        <f>D88+表格2[[#This Row],[投資利益]]-表格2[[#This Row],[通膨調整生活費]]</f>
        <v>7842.2710251930184</v>
      </c>
    </row>
    <row r="90" spans="1:4" x14ac:dyDescent="0.25">
      <c r="A90" s="4">
        <v>69</v>
      </c>
      <c r="B90" s="2">
        <f t="shared" si="4"/>
        <v>313.69084100772068</v>
      </c>
      <c r="C90" s="2">
        <f t="shared" si="5"/>
        <v>470.53626151158107</v>
      </c>
      <c r="D90" s="2">
        <f>D89+表格2[[#This Row],[投資利益]]-表格2[[#This Row],[通膨調整生活費]]</f>
        <v>7999.1164456968791</v>
      </c>
    </row>
    <row r="91" spans="1:4" x14ac:dyDescent="0.25">
      <c r="A91" s="4">
        <v>70</v>
      </c>
      <c r="B91" s="2">
        <f t="shared" si="4"/>
        <v>319.9646578278751</v>
      </c>
      <c r="C91" s="2">
        <f t="shared" si="5"/>
        <v>479.94698674181274</v>
      </c>
      <c r="D91" s="2">
        <f>D90+表格2[[#This Row],[投資利益]]-表格2[[#This Row],[通膨調整生活費]]</f>
        <v>8159.0987746108167</v>
      </c>
    </row>
    <row r="92" spans="1:4" x14ac:dyDescent="0.25">
      <c r="A92" s="4">
        <v>71</v>
      </c>
      <c r="B92" s="2">
        <f t="shared" si="4"/>
        <v>326.36395098443262</v>
      </c>
      <c r="C92" s="2">
        <f t="shared" si="5"/>
        <v>489.54592647664896</v>
      </c>
      <c r="D92" s="2">
        <f>D91+表格2[[#This Row],[投資利益]]-表格2[[#This Row],[通膨調整生活費]]</f>
        <v>8322.2807501030329</v>
      </c>
    </row>
    <row r="93" spans="1:4" x14ac:dyDescent="0.25">
      <c r="A93" s="4">
        <v>72</v>
      </c>
      <c r="B93" s="2">
        <f t="shared" si="4"/>
        <v>332.89123000412127</v>
      </c>
      <c r="C93" s="2">
        <f t="shared" si="5"/>
        <v>499.33684500618193</v>
      </c>
      <c r="D93" s="2">
        <f>D92+表格2[[#This Row],[投資利益]]-表格2[[#This Row],[通膨調整生活費]]</f>
        <v>8488.7263651050944</v>
      </c>
    </row>
    <row r="94" spans="1:4" x14ac:dyDescent="0.25">
      <c r="A94" s="4">
        <v>73</v>
      </c>
      <c r="B94" s="2">
        <f t="shared" si="4"/>
        <v>339.54905460420372</v>
      </c>
      <c r="C94" s="2">
        <f t="shared" si="5"/>
        <v>509.32358190630566</v>
      </c>
      <c r="D94" s="2">
        <f>D93+表格2[[#This Row],[投資利益]]-表格2[[#This Row],[通膨調整生活費]]</f>
        <v>8658.5008924071972</v>
      </c>
    </row>
    <row r="95" spans="1:4" x14ac:dyDescent="0.25">
      <c r="A95" s="4">
        <v>74</v>
      </c>
      <c r="B95" s="2">
        <f t="shared" si="4"/>
        <v>346.34003569628777</v>
      </c>
      <c r="C95" s="2">
        <f t="shared" si="5"/>
        <v>519.5100535444318</v>
      </c>
      <c r="D95" s="2">
        <f>D94+表格2[[#This Row],[投資利益]]-表格2[[#This Row],[通膨調整生活費]]</f>
        <v>8831.6709102553414</v>
      </c>
    </row>
    <row r="96" spans="1:4" x14ac:dyDescent="0.25">
      <c r="A96" s="4">
        <v>75</v>
      </c>
      <c r="B96" s="2">
        <f t="shared" si="4"/>
        <v>353.26683641021356</v>
      </c>
      <c r="C96" s="2">
        <f t="shared" si="5"/>
        <v>529.90025461532048</v>
      </c>
      <c r="D96" s="2">
        <f>D95+表格2[[#This Row],[投資利益]]-表格2[[#This Row],[通膨調整生活費]]</f>
        <v>9008.3043284604482</v>
      </c>
    </row>
    <row r="97" spans="1:4" x14ac:dyDescent="0.25">
      <c r="A97" s="4">
        <v>76</v>
      </c>
      <c r="B97" s="2">
        <f t="shared" si="4"/>
        <v>360.33217313841783</v>
      </c>
      <c r="C97" s="2">
        <f t="shared" si="5"/>
        <v>540.49825970762686</v>
      </c>
      <c r="D97" s="2">
        <f>D96+表格2[[#This Row],[投資利益]]-表格2[[#This Row],[通膨調整生活費]]</f>
        <v>9188.4704150296566</v>
      </c>
    </row>
    <row r="98" spans="1:4" x14ac:dyDescent="0.25">
      <c r="A98" s="4">
        <v>77</v>
      </c>
      <c r="B98" s="2">
        <f t="shared" si="4"/>
        <v>367.53881660118617</v>
      </c>
      <c r="C98" s="2">
        <f t="shared" si="5"/>
        <v>551.30822490177934</v>
      </c>
      <c r="D98" s="2">
        <f>D97+表格2[[#This Row],[投資利益]]-表格2[[#This Row],[通膨調整生活費]]</f>
        <v>9372.2398233302501</v>
      </c>
    </row>
    <row r="99" spans="1:4" x14ac:dyDescent="0.25">
      <c r="A99" s="4">
        <v>78</v>
      </c>
      <c r="B99" s="2">
        <f t="shared" si="4"/>
        <v>374.88959293320988</v>
      </c>
      <c r="C99" s="2">
        <f t="shared" si="5"/>
        <v>562.334389399815</v>
      </c>
      <c r="D99" s="2">
        <f>D98+表格2[[#This Row],[投資利益]]-表格2[[#This Row],[通膨調整生活費]]</f>
        <v>9559.6846197968553</v>
      </c>
    </row>
    <row r="100" spans="1:4" x14ac:dyDescent="0.25">
      <c r="A100" s="4">
        <v>79</v>
      </c>
      <c r="B100" s="2">
        <f t="shared" si="4"/>
        <v>382.38738479187407</v>
      </c>
      <c r="C100" s="2">
        <f t="shared" si="5"/>
        <v>573.58107718781127</v>
      </c>
      <c r="D100" s="2">
        <f>D99+表格2[[#This Row],[投資利益]]-表格2[[#This Row],[通膨調整生活費]]</f>
        <v>9750.8783121927918</v>
      </c>
    </row>
    <row r="101" spans="1:4" x14ac:dyDescent="0.25">
      <c r="A101" s="4">
        <v>80</v>
      </c>
      <c r="B101" s="2">
        <f t="shared" si="4"/>
        <v>390.03513248771156</v>
      </c>
      <c r="C101" s="2">
        <f t="shared" si="5"/>
        <v>585.05269873156749</v>
      </c>
      <c r="D101" s="2">
        <f>D100+表格2[[#This Row],[投資利益]]-表格2[[#This Row],[通膨調整生活費]]</f>
        <v>9945.8958784366478</v>
      </c>
    </row>
    <row r="102" spans="1:4" x14ac:dyDescent="0.25">
      <c r="A102" s="4">
        <v>81</v>
      </c>
      <c r="B102" s="2">
        <f t="shared" si="4"/>
        <v>397.83583513746578</v>
      </c>
      <c r="C102" s="2">
        <f t="shared" si="5"/>
        <v>596.75375270619884</v>
      </c>
      <c r="D102" s="2">
        <f>D101+表格2[[#This Row],[投資利益]]-表格2[[#This Row],[通膨調整生活費]]</f>
        <v>10144.813796005381</v>
      </c>
    </row>
    <row r="103" spans="1:4" x14ac:dyDescent="0.25">
      <c r="A103" s="4">
        <v>82</v>
      </c>
      <c r="B103" s="2">
        <f t="shared" si="4"/>
        <v>405.79255184021508</v>
      </c>
      <c r="C103" s="2">
        <f t="shared" si="5"/>
        <v>608.68882776032285</v>
      </c>
      <c r="D103" s="2">
        <f>D102+表格2[[#This Row],[投資利益]]-表格2[[#This Row],[通膨調整生活費]]</f>
        <v>10347.710071925489</v>
      </c>
    </row>
    <row r="104" spans="1:4" x14ac:dyDescent="0.25">
      <c r="A104" s="4">
        <v>83</v>
      </c>
      <c r="B104" s="2">
        <f t="shared" si="4"/>
        <v>413.9084028770194</v>
      </c>
      <c r="C104" s="2">
        <f t="shared" si="5"/>
        <v>620.86260431552932</v>
      </c>
      <c r="D104" s="2">
        <f>D103+表格2[[#This Row],[投資利益]]-表格2[[#This Row],[通膨調整生活費]]</f>
        <v>10554.664273363998</v>
      </c>
    </row>
    <row r="105" spans="1:4" x14ac:dyDescent="0.25">
      <c r="A105" s="4">
        <v>84</v>
      </c>
      <c r="B105" s="2">
        <f t="shared" si="4"/>
        <v>422.18657093455977</v>
      </c>
      <c r="C105" s="2">
        <f t="shared" si="5"/>
        <v>633.27985640183988</v>
      </c>
      <c r="D105" s="2">
        <f>D104+表格2[[#This Row],[投資利益]]-表格2[[#This Row],[通膨調整生活費]]</f>
        <v>10765.757558831277</v>
      </c>
    </row>
    <row r="106" spans="1:4" x14ac:dyDescent="0.25">
      <c r="A106" s="4">
        <v>85</v>
      </c>
      <c r="B106" s="2">
        <f t="shared" si="4"/>
        <v>430.63030235325095</v>
      </c>
      <c r="C106" s="2">
        <f t="shared" si="5"/>
        <v>645.94545352987666</v>
      </c>
      <c r="D106" s="2">
        <f>D105+表格2[[#This Row],[投資利益]]-表格2[[#This Row],[通膨調整生活費]]</f>
        <v>10981.072710007904</v>
      </c>
    </row>
    <row r="107" spans="1:4" x14ac:dyDescent="0.25">
      <c r="A107" s="4">
        <v>86</v>
      </c>
      <c r="B107" s="2">
        <f t="shared" si="4"/>
        <v>439.24290840031597</v>
      </c>
      <c r="C107" s="2">
        <f t="shared" si="5"/>
        <v>658.86436260047424</v>
      </c>
      <c r="D107" s="2">
        <f>D106+表格2[[#This Row],[投資利益]]-表格2[[#This Row],[通膨調整生活費]]</f>
        <v>11200.694164208062</v>
      </c>
    </row>
    <row r="108" spans="1:4" x14ac:dyDescent="0.25">
      <c r="A108" s="4">
        <v>87</v>
      </c>
      <c r="B108" s="2">
        <f t="shared" si="4"/>
        <v>448.02776656832231</v>
      </c>
      <c r="C108" s="2">
        <f t="shared" si="5"/>
        <v>672.04164985248372</v>
      </c>
      <c r="D108" s="2">
        <f>D107+表格2[[#This Row],[投資利益]]-表格2[[#This Row],[通膨調整生活費]]</f>
        <v>11424.708047492224</v>
      </c>
    </row>
    <row r="109" spans="1:4" x14ac:dyDescent="0.25">
      <c r="A109" s="4">
        <v>88</v>
      </c>
      <c r="B109" s="2">
        <f t="shared" si="4"/>
        <v>456.98832189968874</v>
      </c>
      <c r="C109" s="2">
        <f t="shared" si="5"/>
        <v>685.48248284953343</v>
      </c>
      <c r="D109" s="2">
        <f>D108+表格2[[#This Row],[投資利益]]-表格2[[#This Row],[通膨調整生活費]]</f>
        <v>11653.202208442068</v>
      </c>
    </row>
    <row r="110" spans="1:4" x14ac:dyDescent="0.25">
      <c r="A110" s="4">
        <v>89</v>
      </c>
      <c r="B110" s="2">
        <f t="shared" si="4"/>
        <v>466.12808833768253</v>
      </c>
      <c r="C110" s="2">
        <f t="shared" si="5"/>
        <v>699.19213250652399</v>
      </c>
      <c r="D110" s="2">
        <f>D109+表格2[[#This Row],[投資利益]]-表格2[[#This Row],[通膨調整生活費]]</f>
        <v>11886.266252610909</v>
      </c>
    </row>
    <row r="111" spans="1:4" x14ac:dyDescent="0.25">
      <c r="A111" s="4">
        <v>90</v>
      </c>
      <c r="B111" s="2">
        <f t="shared" si="4"/>
        <v>475.45065010443619</v>
      </c>
      <c r="C111" s="2">
        <f t="shared" si="5"/>
        <v>713.17597515665454</v>
      </c>
      <c r="D111" s="2">
        <f>D110+表格2[[#This Row],[投資利益]]-表格2[[#This Row],[通膨調整生活費]]</f>
        <v>12123.991577663128</v>
      </c>
    </row>
    <row r="112" spans="1:4" x14ac:dyDescent="0.25">
      <c r="A112" s="4">
        <v>91</v>
      </c>
      <c r="B112" s="2">
        <f t="shared" si="4"/>
        <v>484.95966310652494</v>
      </c>
      <c r="C112" s="2">
        <f t="shared" si="5"/>
        <v>727.43949465978767</v>
      </c>
      <c r="D112" s="2">
        <f>D111+表格2[[#This Row],[投資利益]]-表格2[[#This Row],[通膨調整生活費]]</f>
        <v>12366.47140921639</v>
      </c>
    </row>
    <row r="113" spans="1:4" x14ac:dyDescent="0.25">
      <c r="A113" s="4">
        <v>92</v>
      </c>
      <c r="B113" s="2">
        <f t="shared" si="4"/>
        <v>494.65885636865545</v>
      </c>
      <c r="C113" s="2">
        <f t="shared" si="5"/>
        <v>741.98828455298337</v>
      </c>
      <c r="D113" s="2">
        <f>D112+表格2[[#This Row],[投資利益]]-表格2[[#This Row],[通膨調整生活費]]</f>
        <v>12613.800837400719</v>
      </c>
    </row>
    <row r="114" spans="1:4" x14ac:dyDescent="0.25">
      <c r="A114" s="4">
        <v>93</v>
      </c>
      <c r="B114" s="2">
        <f t="shared" si="4"/>
        <v>504.55203349602857</v>
      </c>
      <c r="C114" s="2">
        <f t="shared" si="5"/>
        <v>756.82805024404308</v>
      </c>
      <c r="D114" s="2">
        <f>D113+表格2[[#This Row],[投資利益]]-表格2[[#This Row],[通膨調整生活費]]</f>
        <v>12866.076854148732</v>
      </c>
    </row>
    <row r="115" spans="1:4" x14ac:dyDescent="0.25">
      <c r="A115" s="4">
        <v>94</v>
      </c>
      <c r="B115" s="2">
        <f t="shared" si="4"/>
        <v>514.6430741659492</v>
      </c>
      <c r="C115" s="2">
        <f t="shared" si="5"/>
        <v>771.96461124892392</v>
      </c>
      <c r="D115" s="2">
        <f>D114+表格2[[#This Row],[投資利益]]-表格2[[#This Row],[通膨調整生活費]]</f>
        <v>13123.398391231707</v>
      </c>
    </row>
    <row r="116" spans="1:4" x14ac:dyDescent="0.25">
      <c r="A116" s="4">
        <v>95</v>
      </c>
      <c r="B116" s="2">
        <f t="shared" si="4"/>
        <v>524.93593564926823</v>
      </c>
      <c r="C116" s="2">
        <f t="shared" si="5"/>
        <v>787.40390347390235</v>
      </c>
      <c r="D116" s="2">
        <f>D115+表格2[[#This Row],[投資利益]]-表格2[[#This Row],[通膨調整生活費]]</f>
        <v>13385.866359056341</v>
      </c>
    </row>
    <row r="117" spans="1:4" x14ac:dyDescent="0.25">
      <c r="A117" s="4">
        <v>96</v>
      </c>
      <c r="B117" s="2">
        <f t="shared" si="4"/>
        <v>535.43465436225358</v>
      </c>
      <c r="C117" s="2">
        <f t="shared" si="5"/>
        <v>803.15198154338043</v>
      </c>
      <c r="D117" s="2">
        <f>D116+表格2[[#This Row],[投資利益]]-表格2[[#This Row],[通膨調整生活費]]</f>
        <v>13653.583686237467</v>
      </c>
    </row>
    <row r="118" spans="1:4" x14ac:dyDescent="0.25">
      <c r="A118" s="4">
        <v>97</v>
      </c>
      <c r="B118" s="2">
        <f t="shared" si="4"/>
        <v>546.14334744949872</v>
      </c>
      <c r="C118" s="2">
        <f t="shared" si="5"/>
        <v>819.21502117424802</v>
      </c>
      <c r="D118" s="2">
        <f>D117+表格2[[#This Row],[投資利益]]-表格2[[#This Row],[通膨調整生活費]]</f>
        <v>13926.655359962217</v>
      </c>
    </row>
    <row r="119" spans="1:4" x14ac:dyDescent="0.25">
      <c r="A119" s="4">
        <v>98</v>
      </c>
      <c r="B119" s="2">
        <f t="shared" si="4"/>
        <v>557.06621439848868</v>
      </c>
      <c r="C119" s="2">
        <f t="shared" si="5"/>
        <v>835.59932159773291</v>
      </c>
      <c r="D119" s="2">
        <f>D118+表格2[[#This Row],[投資利益]]-表格2[[#This Row],[通膨調整生活費]]</f>
        <v>14205.188467161461</v>
      </c>
    </row>
    <row r="120" spans="1:4" x14ac:dyDescent="0.25">
      <c r="A120" s="4">
        <v>99</v>
      </c>
      <c r="B120" s="2">
        <f t="shared" si="4"/>
        <v>568.20753868645852</v>
      </c>
      <c r="C120" s="2">
        <f t="shared" si="5"/>
        <v>852.31130802968767</v>
      </c>
      <c r="D120" s="2">
        <f>D119+表格2[[#This Row],[投資利益]]-表格2[[#This Row],[通膨調整生活費]]</f>
        <v>14489.292236504691</v>
      </c>
    </row>
    <row r="121" spans="1:4" x14ac:dyDescent="0.25">
      <c r="A121" s="4">
        <v>100</v>
      </c>
      <c r="B121" s="2">
        <f t="shared" si="4"/>
        <v>579.57168946018771</v>
      </c>
      <c r="C121" s="2">
        <f t="shared" si="5"/>
        <v>869.3575341902814</v>
      </c>
      <c r="D121" s="2">
        <f>D120+表格2[[#This Row],[投資利益]]-表格2[[#This Row],[通膨調整生活費]]</f>
        <v>14779.078081234784</v>
      </c>
    </row>
  </sheetData>
  <phoneticPr fontId="1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4</vt:i4>
      </vt:variant>
    </vt:vector>
  </HeadingPairs>
  <TitlesOfParts>
    <vt:vector size="5" baseType="lpstr">
      <vt:lpstr>實作練習 (432頁)</vt:lpstr>
      <vt:lpstr>用不完退休準備金</vt:lpstr>
      <vt:lpstr>投資報酬率</vt:lpstr>
      <vt:lpstr>每年生活費現值</vt:lpstr>
      <vt:lpstr>通貨膨脹率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2015-12-02T03:25:36Z</dcterms:created>
  <dcterms:modified xsi:type="dcterms:W3CDTF">2016-05-20T13:39:13Z</dcterms:modified>
</cp:coreProperties>
</file>