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sterhsiao\CatFinalceEssentials\IrregularIncome\"/>
    </mc:Choice>
  </mc:AlternateContent>
  <bookViews>
    <workbookView xWindow="0" yWindow="0" windowWidth="17010" windowHeight="10320"/>
  </bookViews>
  <sheets>
    <sheet name="工作表1" sheetId="1" r:id="rId1"/>
  </sheets>
  <definedNames>
    <definedName name="平均月收入">工作表1!$B$1</definedName>
    <definedName name="每月投資">工作表1!$B$4</definedName>
    <definedName name="每月費用">工作表1!$B$3</definedName>
    <definedName name="透支次數">工作表1!$B$6</definedName>
    <definedName name="標準差">工作表1!$B$2</definedName>
    <definedName name="緩衝金額">工作表1!$B$5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C26" i="1"/>
  <c r="C27" i="1"/>
  <c r="C28" i="1"/>
  <c r="C18" i="1"/>
  <c r="C19" i="1"/>
  <c r="C20" i="1"/>
  <c r="C21" i="1"/>
  <c r="C22" i="1"/>
  <c r="C23" i="1"/>
  <c r="C24" i="1"/>
  <c r="C25" i="1"/>
  <c r="C17" i="1"/>
  <c r="B26" i="1" l="1"/>
  <c r="D26" i="1" s="1"/>
  <c r="B27" i="1"/>
  <c r="D27" i="1" s="1"/>
  <c r="B28" i="1"/>
  <c r="D28" i="1" s="1"/>
  <c r="B8" i="1"/>
  <c r="E16" i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B25" i="1"/>
  <c r="D25" i="1" s="1"/>
  <c r="B17" i="1"/>
  <c r="D17" i="1" s="1"/>
  <c r="E17" i="1" s="1"/>
  <c r="E18" i="1" l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B7" i="1" l="1"/>
  <c r="B6" i="1"/>
</calcChain>
</file>

<file path=xl/sharedStrings.xml><?xml version="1.0" encoding="utf-8"?>
<sst xmlns="http://schemas.openxmlformats.org/spreadsheetml/2006/main" count="16" uniqueCount="15">
  <si>
    <t>平均月收入</t>
    <phoneticPr fontId="2" type="noConversion"/>
  </si>
  <si>
    <t>標準差</t>
    <phoneticPr fontId="2" type="noConversion"/>
  </si>
  <si>
    <t>緩衝金額</t>
    <phoneticPr fontId="2" type="noConversion"/>
  </si>
  <si>
    <t>月收入</t>
    <phoneticPr fontId="2" type="noConversion"/>
  </si>
  <si>
    <t>每月費用</t>
    <phoneticPr fontId="2" type="noConversion"/>
  </si>
  <si>
    <t>月份</t>
    <phoneticPr fontId="2" type="noConversion"/>
  </si>
  <si>
    <t>每月投資</t>
    <phoneticPr fontId="2" type="noConversion"/>
  </si>
  <si>
    <t>收支差額</t>
    <phoneticPr fontId="2" type="noConversion"/>
  </si>
  <si>
    <t>每月投資</t>
    <phoneticPr fontId="2" type="noConversion"/>
  </si>
  <si>
    <t>總投資金額</t>
    <phoneticPr fontId="2" type="noConversion"/>
  </si>
  <si>
    <t>月份</t>
    <phoneticPr fontId="2" type="noConversion"/>
  </si>
  <si>
    <t>收入</t>
    <phoneticPr fontId="2" type="noConversion"/>
  </si>
  <si>
    <t>按F9再模擬一年</t>
    <phoneticPr fontId="2" type="noConversion"/>
  </si>
  <si>
    <t>緩衝金最大透支</t>
    <phoneticPr fontId="2" type="noConversion"/>
  </si>
  <si>
    <t>緩衝金透支次數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</si>
</sst>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2060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3" borderId="1" xfId="0" applyFont="1" applyFill="1" applyBorder="1">
      <alignment vertical="center"/>
    </xf>
    <xf numFmtId="176" fontId="4" fillId="2" borderId="1" xfId="1" applyNumberFormat="1" applyFont="1" applyFill="1" applyBorder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176" fontId="4" fillId="0" borderId="0" xfId="1" applyNumberFormat="1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1" applyNumberFormat="1" applyFont="1">
      <alignment vertical="center"/>
    </xf>
    <xf numFmtId="0" fontId="5" fillId="4" borderId="1" xfId="0" applyFont="1" applyFill="1" applyBorder="1">
      <alignment vertical="center"/>
    </xf>
    <xf numFmtId="177" fontId="5" fillId="4" borderId="1" xfId="0" applyNumberFormat="1" applyFont="1" applyFill="1" applyBorder="1">
      <alignment vertical="center"/>
    </xf>
    <xf numFmtId="0" fontId="4" fillId="5" borderId="0" xfId="0" applyFont="1" applyFill="1" applyAlignment="1">
      <alignment horizontal="center" vertical="center"/>
    </xf>
    <xf numFmtId="176" fontId="4" fillId="6" borderId="1" xfId="1" applyNumberFormat="1" applyFont="1" applyFill="1" applyBorder="1">
      <alignment vertical="center"/>
    </xf>
    <xf numFmtId="0" fontId="6" fillId="0" borderId="0" xfId="0" applyFont="1">
      <alignment vertical="center"/>
    </xf>
  </cellXfs>
  <cellStyles count="2">
    <cellStyle name="一般" xfId="0" builtinId="0"/>
    <cellStyle name="千分位" xfId="1" builtinId="3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#,##0.00_ ;[Red]\-#,##0.00\ "/>
    </dxf>
    <dxf>
      <font>
        <strike val="0"/>
        <outline val="0"/>
        <shadow val="0"/>
        <u val="none"/>
        <vertAlign val="baseline"/>
        <sz val="12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格1" displayName="表格1" ref="A15:E28" totalsRowShown="0" headerRowDxfId="9" dataDxfId="8">
  <tableColumns count="5">
    <tableColumn id="1" name="月份" dataDxfId="7"/>
    <tableColumn id="2" name="月收入" dataDxfId="6" dataCellStyle="千分位">
      <calculatedColumnFormula>_xlfn.NORM.INV(RAND(),平均月收入,標準差)</calculatedColumnFormula>
    </tableColumn>
    <tableColumn id="8" name="每月投資" dataDxfId="5" dataCellStyle="千分位"/>
    <tableColumn id="3" name="收支差額" dataDxfId="4" dataCellStyle="千分位">
      <calculatedColumnFormula>B16-每月費用</calculatedColumnFormula>
    </tableColumn>
    <tableColumn id="5" name="緩衝金額" dataDxfId="3" dataCellStyle="千分位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月收入表" displayName="月收入表" ref="D1:E13" totalsRowShown="0" headerRowDxfId="2">
  <tableColumns count="2">
    <tableColumn id="1" name="月份" dataDxfId="1"/>
    <tableColumn id="2" name="收入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="115" zoomScaleNormal="115" workbookViewId="0">
      <selection activeCell="A7" sqref="A7"/>
    </sheetView>
  </sheetViews>
  <sheetFormatPr defaultRowHeight="15.75" x14ac:dyDescent="0.25"/>
  <cols>
    <col min="1" max="1" width="16.875" style="3" customWidth="1"/>
    <col min="2" max="2" width="11.25" style="3" bestFit="1" customWidth="1"/>
    <col min="3" max="3" width="12.125" style="3" bestFit="1" customWidth="1"/>
    <col min="4" max="4" width="11.25" style="3" bestFit="1" customWidth="1"/>
    <col min="5" max="5" width="12.375" style="3" customWidth="1"/>
    <col min="6" max="6" width="12.5" style="3" bestFit="1" customWidth="1"/>
    <col min="7" max="16384" width="9" style="3"/>
  </cols>
  <sheetData>
    <row r="1" spans="1:5" x14ac:dyDescent="0.25">
      <c r="A1" s="1" t="s">
        <v>0</v>
      </c>
      <c r="B1" s="11">
        <f>AVERAGE(月收入表[收入])</f>
        <v>39044.166666666664</v>
      </c>
      <c r="D1" s="10" t="s">
        <v>10</v>
      </c>
      <c r="E1" s="10" t="s">
        <v>11</v>
      </c>
    </row>
    <row r="2" spans="1:5" x14ac:dyDescent="0.25">
      <c r="A2" s="1" t="s">
        <v>1</v>
      </c>
      <c r="B2" s="11">
        <f>_xlfn.STDEV.S(月收入表[收入])</f>
        <v>10175.422848782024</v>
      </c>
      <c r="D2" s="6">
        <v>1</v>
      </c>
      <c r="E2" s="4">
        <v>51240</v>
      </c>
    </row>
    <row r="3" spans="1:5" x14ac:dyDescent="0.25">
      <c r="A3" s="1" t="s">
        <v>4</v>
      </c>
      <c r="B3" s="2">
        <v>20000</v>
      </c>
      <c r="D3" s="6">
        <v>2</v>
      </c>
      <c r="E3" s="4">
        <v>38390</v>
      </c>
    </row>
    <row r="4" spans="1:5" x14ac:dyDescent="0.25">
      <c r="A4" s="1" t="s">
        <v>6</v>
      </c>
      <c r="B4" s="2">
        <v>18000</v>
      </c>
      <c r="D4" s="6">
        <v>3</v>
      </c>
      <c r="E4" s="4">
        <v>31190</v>
      </c>
    </row>
    <row r="5" spans="1:5" x14ac:dyDescent="0.25">
      <c r="A5" s="1" t="s">
        <v>2</v>
      </c>
      <c r="B5" s="2">
        <v>20000</v>
      </c>
      <c r="D5" s="6">
        <v>4</v>
      </c>
      <c r="E5" s="4">
        <v>23917</v>
      </c>
    </row>
    <row r="6" spans="1:5" x14ac:dyDescent="0.25">
      <c r="A6" s="8" t="s">
        <v>14</v>
      </c>
      <c r="B6" s="9">
        <f ca="1">COUNTIF(表格1[緩衝金額],"&lt;0")</f>
        <v>4</v>
      </c>
      <c r="D6" s="6">
        <v>5</v>
      </c>
      <c r="E6" s="4">
        <v>43601</v>
      </c>
    </row>
    <row r="7" spans="1:5" x14ac:dyDescent="0.25">
      <c r="A7" s="8" t="s">
        <v>13</v>
      </c>
      <c r="B7" s="9">
        <f ca="1">MIN(表格1[緩衝金額],0)</f>
        <v>-12612.365079838532</v>
      </c>
      <c r="D7" s="6">
        <v>6</v>
      </c>
      <c r="E7" s="4">
        <v>42979</v>
      </c>
    </row>
    <row r="8" spans="1:5" x14ac:dyDescent="0.25">
      <c r="A8" s="8" t="s">
        <v>9</v>
      </c>
      <c r="B8" s="9">
        <f>SUM(表格1[每月投資])</f>
        <v>216000</v>
      </c>
      <c r="D8" s="6">
        <v>7</v>
      </c>
      <c r="E8" s="4">
        <v>52515</v>
      </c>
    </row>
    <row r="9" spans="1:5" x14ac:dyDescent="0.25">
      <c r="D9" s="6">
        <v>8</v>
      </c>
      <c r="E9" s="4">
        <v>46573</v>
      </c>
    </row>
    <row r="10" spans="1:5" ht="16.5" x14ac:dyDescent="0.25">
      <c r="A10" s="12" t="s">
        <v>12</v>
      </c>
      <c r="D10" s="6">
        <v>9</v>
      </c>
      <c r="E10" s="4">
        <v>36169</v>
      </c>
    </row>
    <row r="11" spans="1:5" x14ac:dyDescent="0.25">
      <c r="D11" s="6">
        <v>10</v>
      </c>
      <c r="E11" s="4">
        <v>36403</v>
      </c>
    </row>
    <row r="12" spans="1:5" x14ac:dyDescent="0.25">
      <c r="D12" s="6">
        <v>11</v>
      </c>
      <c r="E12" s="4">
        <v>45642</v>
      </c>
    </row>
    <row r="13" spans="1:5" x14ac:dyDescent="0.25">
      <c r="D13" s="6">
        <v>12</v>
      </c>
      <c r="E13" s="4">
        <v>19911</v>
      </c>
    </row>
    <row r="15" spans="1:5" x14ac:dyDescent="0.25">
      <c r="A15" s="6" t="s">
        <v>5</v>
      </c>
      <c r="B15" s="6" t="s">
        <v>3</v>
      </c>
      <c r="C15" s="6" t="s">
        <v>8</v>
      </c>
      <c r="D15" s="6" t="s">
        <v>7</v>
      </c>
      <c r="E15" s="6" t="s">
        <v>2</v>
      </c>
    </row>
    <row r="16" spans="1:5" x14ac:dyDescent="0.25">
      <c r="A16" s="6">
        <v>0</v>
      </c>
      <c r="E16" s="5">
        <f>緩衝金額</f>
        <v>20000</v>
      </c>
    </row>
    <row r="17" spans="1:5" x14ac:dyDescent="0.25">
      <c r="A17" s="6">
        <v>1</v>
      </c>
      <c r="B17" s="7">
        <f t="shared" ref="B17:B28" ca="1" si="0">MAX(_xlfn.NORM.INV(RAND(),平均月收入,標準差),0)</f>
        <v>37826.869181103524</v>
      </c>
      <c r="C17" s="7">
        <f t="shared" ref="C17:C28" si="1">每月投資</f>
        <v>18000</v>
      </c>
      <c r="D17" s="7">
        <f ca="1">B17-(每月費用+表格1[[#This Row],[每月投資]])</f>
        <v>-173.13081889647583</v>
      </c>
      <c r="E17" s="7">
        <f ca="1">E16+表格1[[#This Row],[收支差額]]</f>
        <v>19826.869181103524</v>
      </c>
    </row>
    <row r="18" spans="1:5" x14ac:dyDescent="0.25">
      <c r="A18" s="6">
        <v>2</v>
      </c>
      <c r="B18" s="7">
        <f t="shared" ca="1" si="0"/>
        <v>48439.641139018291</v>
      </c>
      <c r="C18" s="7">
        <f t="shared" si="1"/>
        <v>18000</v>
      </c>
      <c r="D18" s="7">
        <f ca="1">B18-(每月費用+表格1[[#This Row],[每月投資]])</f>
        <v>10439.641139018291</v>
      </c>
      <c r="E18" s="7">
        <f ca="1">E17+表格1[[#This Row],[收支差額]]</f>
        <v>30266.510320121815</v>
      </c>
    </row>
    <row r="19" spans="1:5" x14ac:dyDescent="0.25">
      <c r="A19" s="6">
        <v>3</v>
      </c>
      <c r="B19" s="7">
        <f t="shared" ca="1" si="0"/>
        <v>31486.726396255668</v>
      </c>
      <c r="C19" s="7">
        <f t="shared" si="1"/>
        <v>18000</v>
      </c>
      <c r="D19" s="7">
        <f ca="1">B19-(每月費用+表格1[[#This Row],[每月投資]])</f>
        <v>-6513.2736037443319</v>
      </c>
      <c r="E19" s="7">
        <f ca="1">E18+表格1[[#This Row],[收支差額]]</f>
        <v>23753.236716377483</v>
      </c>
    </row>
    <row r="20" spans="1:5" x14ac:dyDescent="0.25">
      <c r="A20" s="6">
        <v>4</v>
      </c>
      <c r="B20" s="7">
        <f t="shared" ca="1" si="0"/>
        <v>47897.058095504937</v>
      </c>
      <c r="C20" s="7">
        <f t="shared" si="1"/>
        <v>18000</v>
      </c>
      <c r="D20" s="7">
        <f ca="1">B20-(每月費用+表格1[[#This Row],[每月投資]])</f>
        <v>9897.0580955049372</v>
      </c>
      <c r="E20" s="7">
        <f ca="1">E19+表格1[[#This Row],[收支差額]]</f>
        <v>33650.294811882421</v>
      </c>
    </row>
    <row r="21" spans="1:5" x14ac:dyDescent="0.25">
      <c r="A21" s="6">
        <v>5</v>
      </c>
      <c r="B21" s="7">
        <f t="shared" ca="1" si="0"/>
        <v>33012.921589355181</v>
      </c>
      <c r="C21" s="7">
        <f t="shared" si="1"/>
        <v>18000</v>
      </c>
      <c r="D21" s="7">
        <f ca="1">B21-(每月費用+表格1[[#This Row],[每月投資]])</f>
        <v>-4987.0784106448191</v>
      </c>
      <c r="E21" s="7">
        <f ca="1">E20+表格1[[#This Row],[收支差額]]</f>
        <v>28663.216401237602</v>
      </c>
    </row>
    <row r="22" spans="1:5" x14ac:dyDescent="0.25">
      <c r="A22" s="6">
        <v>6</v>
      </c>
      <c r="B22" s="7">
        <f t="shared" ca="1" si="0"/>
        <v>25359.250765307945</v>
      </c>
      <c r="C22" s="7">
        <f t="shared" si="1"/>
        <v>18000</v>
      </c>
      <c r="D22" s="7">
        <f ca="1">B22-(每月費用+表格1[[#This Row],[每月投資]])</f>
        <v>-12640.749234692055</v>
      </c>
      <c r="E22" s="7">
        <f ca="1">E21+表格1[[#This Row],[收支差額]]</f>
        <v>16022.467166545546</v>
      </c>
    </row>
    <row r="23" spans="1:5" x14ac:dyDescent="0.25">
      <c r="A23" s="6">
        <v>7</v>
      </c>
      <c r="B23" s="7">
        <f t="shared" ca="1" si="0"/>
        <v>34547.526236106205</v>
      </c>
      <c r="C23" s="7">
        <f t="shared" si="1"/>
        <v>18000</v>
      </c>
      <c r="D23" s="7">
        <f ca="1">B23-(每月費用+表格1[[#This Row],[每月投資]])</f>
        <v>-3452.473763893795</v>
      </c>
      <c r="E23" s="7">
        <f ca="1">E22+表格1[[#This Row],[收支差額]]</f>
        <v>12569.993402651751</v>
      </c>
    </row>
    <row r="24" spans="1:5" x14ac:dyDescent="0.25">
      <c r="A24" s="6">
        <v>8</v>
      </c>
      <c r="B24" s="7">
        <f t="shared" ca="1" si="0"/>
        <v>39439.627334462879</v>
      </c>
      <c r="C24" s="7">
        <f t="shared" si="1"/>
        <v>18000</v>
      </c>
      <c r="D24" s="7">
        <f ca="1">B24-(每月費用+表格1[[#This Row],[每月投資]])</f>
        <v>1439.6273344628789</v>
      </c>
      <c r="E24" s="7">
        <f ca="1">E23+表格1[[#This Row],[收支差額]]</f>
        <v>14009.62073711463</v>
      </c>
    </row>
    <row r="25" spans="1:5" x14ac:dyDescent="0.25">
      <c r="A25" s="6">
        <v>9</v>
      </c>
      <c r="B25" s="7">
        <f t="shared" ca="1" si="0"/>
        <v>21027.60869871853</v>
      </c>
      <c r="C25" s="7">
        <f t="shared" si="1"/>
        <v>18000</v>
      </c>
      <c r="D25" s="7">
        <f ca="1">B25-(每月費用+表格1[[#This Row],[每月投資]])</f>
        <v>-16972.39130128147</v>
      </c>
      <c r="E25" s="7">
        <f ca="1">E24+表格1[[#This Row],[收支差額]]</f>
        <v>-2962.7705641668399</v>
      </c>
    </row>
    <row r="26" spans="1:5" x14ac:dyDescent="0.25">
      <c r="A26" s="6">
        <v>10</v>
      </c>
      <c r="B26" s="7">
        <f t="shared" ca="1" si="0"/>
        <v>28350.405484328308</v>
      </c>
      <c r="C26" s="7">
        <f t="shared" si="1"/>
        <v>18000</v>
      </c>
      <c r="D26" s="7">
        <f ca="1">B26-(每月費用+表格1[[#This Row],[每月投資]])</f>
        <v>-9649.5945156716916</v>
      </c>
      <c r="E26" s="7">
        <f ca="1">E25+表格1[[#This Row],[收支差額]]</f>
        <v>-12612.365079838532</v>
      </c>
    </row>
    <row r="27" spans="1:5" x14ac:dyDescent="0.25">
      <c r="A27" s="6">
        <v>11</v>
      </c>
      <c r="B27" s="7">
        <f t="shared" ca="1" si="0"/>
        <v>40585.417680862076</v>
      </c>
      <c r="C27" s="7">
        <f t="shared" si="1"/>
        <v>18000</v>
      </c>
      <c r="D27" s="7">
        <f ca="1">B27-(每月費用+表格1[[#This Row],[每月投資]])</f>
        <v>2585.4176808620759</v>
      </c>
      <c r="E27" s="7">
        <f ca="1">E26+表格1[[#This Row],[收支差額]]</f>
        <v>-10026.947398976456</v>
      </c>
    </row>
    <row r="28" spans="1:5" x14ac:dyDescent="0.25">
      <c r="A28" s="6">
        <v>12</v>
      </c>
      <c r="B28" s="7">
        <f t="shared" ca="1" si="0"/>
        <v>39020.356915933167</v>
      </c>
      <c r="C28" s="7">
        <f t="shared" si="1"/>
        <v>18000</v>
      </c>
      <c r="D28" s="7">
        <f ca="1">B28-(每月費用+表格1[[#This Row],[每月投資]])</f>
        <v>1020.3569159331673</v>
      </c>
      <c r="E28" s="7">
        <f ca="1">E27+表格1[[#This Row],[收支差額]]</f>
        <v>-9006.5904830432883</v>
      </c>
    </row>
  </sheetData>
  <phoneticPr fontId="2" type="noConversion"/>
  <pageMargins left="0.7" right="0.7" top="0.75" bottom="0.75" header="0.3" footer="0.3"/>
  <ignoredErrors>
    <ignoredError sqref="D17:D28 B17:B28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6</vt:i4>
      </vt:variant>
    </vt:vector>
  </HeadingPairs>
  <TitlesOfParts>
    <vt:vector size="7" baseType="lpstr">
      <vt:lpstr>工作表1</vt:lpstr>
      <vt:lpstr>平均月收入</vt:lpstr>
      <vt:lpstr>每月投資</vt:lpstr>
      <vt:lpstr>每月費用</vt:lpstr>
      <vt:lpstr>透支次數</vt:lpstr>
      <vt:lpstr>標準差</vt:lpstr>
      <vt:lpstr>緩衝金額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2014-08-04T01:58:03Z</dcterms:created>
  <dcterms:modified xsi:type="dcterms:W3CDTF">2014-08-09T14:37:30Z</dcterms:modified>
</cp:coreProperties>
</file>