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ley\Google 雲端硬碟\masterhsiao\CatOthers\ChunChingSeminar\"/>
    </mc:Choice>
  </mc:AlternateContent>
  <bookViews>
    <workbookView xWindow="0" yWindow="0" windowWidth="28800" windowHeight="12390"/>
  </bookViews>
  <sheets>
    <sheet name="工作表1" sheetId="1" r:id="rId1"/>
  </sheets>
  <definedNames>
    <definedName name="已有退休準備金">工作表1!$B$6</definedName>
    <definedName name="目前年齡">工作表1!$B$5</definedName>
    <definedName name="投資報酬率">工作表1!$B$2</definedName>
    <definedName name="每月投入金額">工作表1!$B$8</definedName>
    <definedName name="退休後每月費用">工作表1!$B$3</definedName>
    <definedName name="退休準備金_萬">工作表1!$B$7</definedName>
    <definedName name="通貨膨漲率">工作表1!$B$1</definedName>
    <definedName name="預計退休年齡">工作表1!$B$4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7" i="1"/>
  <c r="B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B11" i="1" l="1"/>
  <c r="C11" i="1"/>
</calcChain>
</file>

<file path=xl/sharedStrings.xml><?xml version="1.0" encoding="utf-8"?>
<sst xmlns="http://schemas.openxmlformats.org/spreadsheetml/2006/main" count="10" uniqueCount="9">
  <si>
    <t>通貨膨漲率</t>
    <phoneticPr fontId="2" type="noConversion"/>
  </si>
  <si>
    <t>投資報酬率</t>
    <phoneticPr fontId="2" type="noConversion"/>
  </si>
  <si>
    <t>預計退休年齡</t>
    <phoneticPr fontId="2" type="noConversion"/>
  </si>
  <si>
    <t>目前年齡</t>
    <phoneticPr fontId="2" type="noConversion"/>
  </si>
  <si>
    <t>每月投入金額</t>
    <phoneticPr fontId="2" type="noConversion"/>
  </si>
  <si>
    <t>投資報酬率</t>
    <phoneticPr fontId="2" type="noConversion"/>
  </si>
  <si>
    <t>退休後每月費用</t>
    <phoneticPr fontId="2" type="noConversion"/>
  </si>
  <si>
    <t>已有退休準備金</t>
    <phoneticPr fontId="2" type="noConversion"/>
  </si>
  <si>
    <t>退休準備金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</si>
</sst>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%"/>
    <numFmt numFmtId="180" formatCode="#,##0_ &quot;萬&quot;;[Red]\-#,##0\ &quot;萬&quot;"/>
  </numFmts>
  <fonts count="4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0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180" fontId="3" fillId="6" borderId="1" xfId="0" applyNumberFormat="1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176" fontId="1" fillId="0" borderId="6" xfId="0" applyNumberFormat="1" applyFont="1" applyBorder="1">
      <alignment vertical="center"/>
    </xf>
    <xf numFmtId="177" fontId="1" fillId="0" borderId="5" xfId="0" applyNumberFormat="1" applyFont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6" fontId="1" fillId="4" borderId="6" xfId="0" applyNumberFormat="1" applyFont="1" applyFill="1" applyBorder="1">
      <alignment vertical="center"/>
    </xf>
    <xf numFmtId="177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>
      <alignment vertical="center"/>
    </xf>
    <xf numFmtId="180" fontId="1" fillId="0" borderId="1" xfId="0" applyNumberFormat="1" applyFont="1" applyBorder="1" applyAlignment="1">
      <alignment horizontal="center" vertical="center"/>
    </xf>
    <xf numFmtId="180" fontId="1" fillId="4" borderId="1" xfId="0" applyNumberFormat="1" applyFont="1" applyFill="1" applyBorder="1" applyAlignment="1">
      <alignment horizontal="center" vertical="center"/>
    </xf>
    <xf numFmtId="180" fontId="1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279796</xdr:colOff>
      <xdr:row>0</xdr:row>
      <xdr:rowOff>65484</xdr:rowOff>
    </xdr:from>
    <xdr:to>
      <xdr:col>4</xdr:col>
      <xdr:colOff>497616</xdr:colOff>
      <xdr:row>4</xdr:row>
      <xdr:rowOff>101203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843" y="65484"/>
          <a:ext cx="1771586" cy="726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60" zoomScaleNormal="160" workbookViewId="0">
      <selection activeCell="F13" sqref="F13"/>
    </sheetView>
  </sheetViews>
  <sheetFormatPr defaultRowHeight="13.5" x14ac:dyDescent="0.25"/>
  <cols>
    <col min="1" max="1" width="19.75" style="1" bestFit="1" customWidth="1"/>
    <col min="2" max="2" width="15.125" style="1" bestFit="1" customWidth="1"/>
    <col min="3" max="3" width="11.375" style="1" bestFit="1" customWidth="1"/>
    <col min="4" max="16384" width="9" style="1"/>
  </cols>
  <sheetData>
    <row r="1" spans="1:3" x14ac:dyDescent="0.25">
      <c r="A1" s="4" t="s">
        <v>0</v>
      </c>
      <c r="B1" s="2">
        <v>0.02</v>
      </c>
    </row>
    <row r="2" spans="1:3" x14ac:dyDescent="0.25">
      <c r="A2" s="4" t="s">
        <v>1</v>
      </c>
      <c r="B2" s="2">
        <v>0.06</v>
      </c>
    </row>
    <row r="3" spans="1:3" x14ac:dyDescent="0.25">
      <c r="A3" s="4" t="s">
        <v>6</v>
      </c>
      <c r="B3" s="3">
        <v>50000</v>
      </c>
    </row>
    <row r="4" spans="1:3" x14ac:dyDescent="0.25">
      <c r="A4" s="4" t="s">
        <v>2</v>
      </c>
      <c r="B4" s="3">
        <v>60</v>
      </c>
    </row>
    <row r="5" spans="1:3" x14ac:dyDescent="0.25">
      <c r="A5" s="4" t="s">
        <v>3</v>
      </c>
      <c r="B5" s="3">
        <v>30</v>
      </c>
    </row>
    <row r="6" spans="1:3" x14ac:dyDescent="0.25">
      <c r="A6" s="4" t="s">
        <v>7</v>
      </c>
      <c r="B6" s="3">
        <v>500000</v>
      </c>
    </row>
    <row r="7" spans="1:3" x14ac:dyDescent="0.25">
      <c r="A7" s="5" t="s">
        <v>8</v>
      </c>
      <c r="B7" s="7">
        <f>-PV((投資報酬率-通貨膨漲率)/(1+通貨膨漲率),100-預計退休年齡,退休後每月費用*12*(1+通貨膨漲率)^(預計退休年齡-目前年齡))/10000</f>
        <v>2176.4491492300449</v>
      </c>
    </row>
    <row r="8" spans="1:3" x14ac:dyDescent="0.25">
      <c r="A8" s="5" t="s">
        <v>4</v>
      </c>
      <c r="B8" s="6">
        <f>-PMT(投資報酬率/12,(預計退休年齡-目前年齡)*12,-已有退休準備金,退休準備金_萬*10000)</f>
        <v>18668.912951647435</v>
      </c>
    </row>
    <row r="9" spans="1:3" ht="14.25" thickBot="1" x14ac:dyDescent="0.3"/>
    <row r="10" spans="1:3" x14ac:dyDescent="0.25">
      <c r="A10" s="8" t="s">
        <v>5</v>
      </c>
      <c r="B10" s="9" t="str">
        <f>A7</f>
        <v>退休準備金</v>
      </c>
      <c r="C10" s="10" t="s">
        <v>4</v>
      </c>
    </row>
    <row r="11" spans="1:3" hidden="1" x14ac:dyDescent="0.25">
      <c r="A11" s="11"/>
      <c r="B11" s="18">
        <f>退休準備金_萬</f>
        <v>2176.4491492300449</v>
      </c>
      <c r="C11" s="12">
        <f>每月投入金額</f>
        <v>18668.912951647435</v>
      </c>
    </row>
    <row r="12" spans="1:3" x14ac:dyDescent="0.25">
      <c r="A12" s="13">
        <v>0.02</v>
      </c>
      <c r="B12" s="18">
        <f t="dataTable" ref="B12:C22" dt2D="0" dtr="0" r1="B2"/>
        <v>4347.2678018480483</v>
      </c>
      <c r="C12" s="12">
        <v>86380.922528038107</v>
      </c>
    </row>
    <row r="13" spans="1:3" x14ac:dyDescent="0.25">
      <c r="A13" s="14">
        <f>A12+1%</f>
        <v>0.03</v>
      </c>
      <c r="B13" s="19">
        <v>3581.8502629941208</v>
      </c>
      <c r="C13" s="15">
        <v>59357.975165821168</v>
      </c>
    </row>
    <row r="14" spans="1:3" x14ac:dyDescent="0.25">
      <c r="A14" s="13">
        <f t="shared" ref="A14:A22" si="0">A13+1%</f>
        <v>0.04</v>
      </c>
      <c r="B14" s="18">
        <v>2993.59011374486</v>
      </c>
      <c r="C14" s="12">
        <v>40745.15726344211</v>
      </c>
    </row>
    <row r="15" spans="1:3" x14ac:dyDescent="0.25">
      <c r="A15" s="14">
        <f t="shared" si="0"/>
        <v>0.05</v>
      </c>
      <c r="B15" s="19">
        <v>2536.2128791758832</v>
      </c>
      <c r="C15" s="15">
        <v>27789.746662959613</v>
      </c>
    </row>
    <row r="16" spans="1:3" x14ac:dyDescent="0.25">
      <c r="A16" s="13">
        <f t="shared" si="0"/>
        <v>6.0000000000000005E-2</v>
      </c>
      <c r="B16" s="18">
        <v>2176.449149230044</v>
      </c>
      <c r="C16" s="12">
        <v>18668.912951647417</v>
      </c>
    </row>
    <row r="17" spans="1:3" x14ac:dyDescent="0.25">
      <c r="A17" s="14">
        <f t="shared" si="0"/>
        <v>7.0000000000000007E-2</v>
      </c>
      <c r="B17" s="19">
        <v>1890.1859439964499</v>
      </c>
      <c r="C17" s="15">
        <v>12167.183280323623</v>
      </c>
    </row>
    <row r="18" spans="1:3" x14ac:dyDescent="0.25">
      <c r="A18" s="13">
        <f t="shared" si="0"/>
        <v>0.08</v>
      </c>
      <c r="B18" s="18">
        <v>1659.8033500431104</v>
      </c>
      <c r="C18" s="12">
        <v>7468.1102478568137</v>
      </c>
    </row>
    <row r="19" spans="1:3" x14ac:dyDescent="0.25">
      <c r="A19" s="14">
        <f t="shared" si="0"/>
        <v>0.09</v>
      </c>
      <c r="B19" s="19">
        <v>1472.3192793394132</v>
      </c>
      <c r="C19" s="15">
        <v>4019.0801168536113</v>
      </c>
    </row>
    <row r="20" spans="1:3" x14ac:dyDescent="0.25">
      <c r="A20" s="13">
        <f t="shared" si="0"/>
        <v>9.9999999999999992E-2</v>
      </c>
      <c r="B20" s="18">
        <v>1318.0885988847285</v>
      </c>
      <c r="C20" s="12">
        <v>1443.1336997702408</v>
      </c>
    </row>
    <row r="21" spans="1:3" x14ac:dyDescent="0.25">
      <c r="A21" s="14">
        <f t="shared" si="0"/>
        <v>0.10999999999999999</v>
      </c>
      <c r="B21" s="19">
        <v>1189.8849033037277</v>
      </c>
      <c r="C21" s="15">
        <v>-518.87663331165743</v>
      </c>
    </row>
    <row r="22" spans="1:3" ht="14.25" thickBot="1" x14ac:dyDescent="0.3">
      <c r="A22" s="16">
        <f t="shared" si="0"/>
        <v>0.11999999999999998</v>
      </c>
      <c r="B22" s="20">
        <v>1082.2480331072074</v>
      </c>
      <c r="C22" s="17">
        <v>-2046.4703101558794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8</vt:i4>
      </vt:variant>
    </vt:vector>
  </HeadingPairs>
  <TitlesOfParts>
    <vt:vector size="9" baseType="lpstr">
      <vt:lpstr>工作表1</vt:lpstr>
      <vt:lpstr>已有退休準備金</vt:lpstr>
      <vt:lpstr>目前年齡</vt:lpstr>
      <vt:lpstr>投資報酬率</vt:lpstr>
      <vt:lpstr>每月投入金額</vt:lpstr>
      <vt:lpstr>退休後每月費用</vt:lpstr>
      <vt:lpstr>退休準備金_萬</vt:lpstr>
      <vt:lpstr>通貨膨漲率</vt:lpstr>
      <vt:lpstr>預計退休年齡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2015-02-10T03:08:32Z</dcterms:created>
  <dcterms:modified xsi:type="dcterms:W3CDTF">2015-02-10T03:33:45Z</dcterms:modified>
</cp:coreProperties>
</file>