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https://d.docs.live.net/066be61b5f7cec53/masterhsiao/CatRetirement/RetireEva3/"/>
    </mc:Choice>
  </mc:AlternateContent>
  <xr:revisionPtr revIDLastSave="84" documentId="1D5D5D80BAB211AD9D5F92267BB8B34ACC9CF599" xr6:coauthVersionLast="23" xr6:coauthVersionMax="23" xr10:uidLastSave="{23925849-8DFC-43C3-952E-BD589ABD7432}"/>
  <bookViews>
    <workbookView xWindow="0" yWindow="0" windowWidth="18240" windowHeight="7656" xr2:uid="{00000000-000D-0000-FFFF-FFFF00000000}"/>
  </bookViews>
  <sheets>
    <sheet name="工作表1" sheetId="1" r:id="rId1"/>
  </sheets>
  <definedNames>
    <definedName name="月薪">工作表1!$B$1</definedName>
    <definedName name="扣稅後自提金額">工作表1!$B$5</definedName>
    <definedName name="自行投資最低報酬率">工作表1!$B$9</definedName>
    <definedName name="自提撥率">工作表1!$B$2</definedName>
    <definedName name="至退休年數">工作表1!$B$7</definedName>
    <definedName name="每年自提金額">工作表1!$B$3</definedName>
    <definedName name="所得稅率">工作表1!$B$4</definedName>
    <definedName name="退休時勞退退休金">工作表1!$B$8</definedName>
    <definedName name="勞退收益率">工作表1!$B$6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8" i="1" s="1"/>
  <c r="B5" i="1" l="1"/>
  <c r="B9" i="1" s="1"/>
  <c r="D11" i="1" s="1"/>
</calcChain>
</file>

<file path=xl/sharedStrings.xml><?xml version="1.0" encoding="utf-8"?>
<sst xmlns="http://schemas.openxmlformats.org/spreadsheetml/2006/main" count="9" uniqueCount="9">
  <si>
    <t>月薪</t>
    <phoneticPr fontId="2" type="noConversion"/>
  </si>
  <si>
    <t>自提撥率</t>
    <phoneticPr fontId="2" type="noConversion"/>
  </si>
  <si>
    <t>所得稅率</t>
    <phoneticPr fontId="2" type="noConversion"/>
  </si>
  <si>
    <t>至退休年數</t>
    <phoneticPr fontId="2" type="noConversion"/>
  </si>
  <si>
    <t>自行投資最低報酬率</t>
    <phoneticPr fontId="2" type="noConversion"/>
  </si>
  <si>
    <t>每年自提金額</t>
    <phoneticPr fontId="2" type="noConversion"/>
  </si>
  <si>
    <t>扣稅後自提金額</t>
    <phoneticPr fontId="2" type="noConversion"/>
  </si>
  <si>
    <t>勞退收益率</t>
    <phoneticPr fontId="2" type="noConversion"/>
  </si>
  <si>
    <t>退休時勞退退休金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</si>
</sst>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0.000%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0"/>
      <name val="微軟正黑體"/>
      <family val="2"/>
      <charset val="136"/>
    </font>
    <font>
      <b/>
      <sz val="16"/>
      <color theme="0"/>
      <name val="微軟正黑體"/>
      <family val="2"/>
      <charset val="136"/>
    </font>
    <font>
      <b/>
      <sz val="16"/>
      <color theme="1" tint="0.1499984740745262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2" borderId="1" xfId="1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9" fontId="3" fillId="2" borderId="1" xfId="0" applyNumberFormat="1" applyFont="1" applyFill="1" applyBorder="1">
      <alignment vertical="center"/>
    </xf>
    <xf numFmtId="10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9" fontId="3" fillId="4" borderId="1" xfId="0" applyNumberFormat="1" applyFont="1" applyFill="1" applyBorder="1">
      <alignment vertical="center"/>
    </xf>
    <xf numFmtId="176" fontId="3" fillId="4" borderId="1" xfId="1" applyNumberFormat="1" applyFont="1" applyFill="1" applyBorder="1">
      <alignment vertical="center"/>
    </xf>
    <xf numFmtId="177" fontId="8" fillId="5" borderId="1" xfId="2" applyNumberFormat="1" applyFont="1" applyFill="1" applyBorder="1">
      <alignment vertical="center"/>
    </xf>
    <xf numFmtId="9" fontId="7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7" fontId="5" fillId="0" borderId="1" xfId="2" applyNumberFormat="1" applyFont="1" applyBorder="1">
      <alignment vertical="center"/>
    </xf>
    <xf numFmtId="177" fontId="5" fillId="3" borderId="1" xfId="2" applyNumberFormat="1" applyFont="1" applyFill="1" applyBorder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32F983D-6766-4836-80A3-984CF9460B5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zoomScale="175" zoomScaleNormal="175" workbookViewId="0">
      <selection activeCell="C2" sqref="C2"/>
    </sheetView>
  </sheetViews>
  <sheetFormatPr defaultColWidth="8.88671875" defaultRowHeight="15.6" x14ac:dyDescent="0.3"/>
  <cols>
    <col min="1" max="1" width="22.6640625" style="1" bestFit="1" customWidth="1"/>
    <col min="2" max="2" width="13.77734375" style="1" bestFit="1" customWidth="1"/>
    <col min="3" max="3" width="13.88671875" style="1" bestFit="1" customWidth="1"/>
    <col min="4" max="5" width="9" style="1" bestFit="1" customWidth="1"/>
    <col min="6" max="10" width="10.44140625" style="1" bestFit="1" customWidth="1"/>
    <col min="11" max="16384" width="8.88671875" style="1"/>
  </cols>
  <sheetData>
    <row r="1" spans="1:10" x14ac:dyDescent="0.3">
      <c r="A1" s="11" t="s">
        <v>0</v>
      </c>
      <c r="B1" s="4">
        <v>50000</v>
      </c>
    </row>
    <row r="2" spans="1:10" x14ac:dyDescent="0.3">
      <c r="A2" s="12" t="s">
        <v>1</v>
      </c>
      <c r="B2" s="5">
        <v>0.06</v>
      </c>
    </row>
    <row r="3" spans="1:10" x14ac:dyDescent="0.3">
      <c r="A3" s="12" t="s">
        <v>5</v>
      </c>
      <c r="B3" s="13">
        <f>月薪*自提撥率*12</f>
        <v>36000</v>
      </c>
    </row>
    <row r="4" spans="1:10" x14ac:dyDescent="0.3">
      <c r="A4" s="11" t="s">
        <v>2</v>
      </c>
      <c r="B4" s="6">
        <v>0.12</v>
      </c>
    </row>
    <row r="5" spans="1:10" x14ac:dyDescent="0.3">
      <c r="A5" s="11" t="s">
        <v>6</v>
      </c>
      <c r="B5" s="13">
        <f>每年自提金額*(1-所得稅率)</f>
        <v>31680</v>
      </c>
    </row>
    <row r="6" spans="1:10" x14ac:dyDescent="0.3">
      <c r="A6" s="11" t="s">
        <v>7</v>
      </c>
      <c r="B6" s="7">
        <v>4.3700000000000003E-2</v>
      </c>
    </row>
    <row r="7" spans="1:10" x14ac:dyDescent="0.3">
      <c r="A7" s="11" t="s">
        <v>3</v>
      </c>
      <c r="B7" s="8">
        <v>20</v>
      </c>
    </row>
    <row r="8" spans="1:10" x14ac:dyDescent="0.3">
      <c r="A8" s="11" t="s">
        <v>8</v>
      </c>
      <c r="B8" s="13">
        <f>FV(勞退收益率,至退休年數,-每年自提金額)</f>
        <v>1114116.4124814847</v>
      </c>
    </row>
    <row r="9" spans="1:10" x14ac:dyDescent="0.3">
      <c r="A9" s="9" t="s">
        <v>4</v>
      </c>
      <c r="B9" s="10">
        <f>RATE(至退休年數,-扣稅後自提金額,0,退休時勞退退休金)</f>
        <v>5.5801721810304752E-2</v>
      </c>
      <c r="C9" s="3"/>
    </row>
    <row r="11" spans="1:10" ht="21.6" x14ac:dyDescent="0.3">
      <c r="A11" s="2"/>
      <c r="D11" s="14">
        <f>自行投資最低報酬率</f>
        <v>5.5801721810304752E-2</v>
      </c>
      <c r="E11" s="15">
        <v>0.05</v>
      </c>
      <c r="F11" s="15">
        <v>0.12</v>
      </c>
      <c r="G11" s="15">
        <v>0.2</v>
      </c>
      <c r="H11" s="15">
        <v>0.3</v>
      </c>
      <c r="I11" s="15">
        <v>0.4</v>
      </c>
      <c r="J11" s="15">
        <v>0.5</v>
      </c>
    </row>
    <row r="12" spans="1:10" ht="21" x14ac:dyDescent="0.3">
      <c r="A12" s="2"/>
      <c r="D12" s="16">
        <v>5</v>
      </c>
      <c r="E12" s="17">
        <f t="dataTable" ref="E12:J17" dt2D="1" dtr="1" r1="B4" r2="B7"/>
        <v>6.9386466617808812E-2</v>
      </c>
      <c r="F12" s="17">
        <v>0.10779848795992776</v>
      </c>
      <c r="G12" s="17">
        <v>0.15583056493639497</v>
      </c>
      <c r="H12" s="17">
        <v>0.22364320038262916</v>
      </c>
      <c r="I12" s="17">
        <v>0.30291946457705798</v>
      </c>
      <c r="J12" s="17">
        <v>0.39842144620665154</v>
      </c>
    </row>
    <row r="13" spans="1:10" ht="21" x14ac:dyDescent="0.3">
      <c r="A13" s="2"/>
      <c r="D13" s="16">
        <v>10</v>
      </c>
      <c r="E13" s="18">
        <v>5.4695145086041078E-2</v>
      </c>
      <c r="F13" s="18">
        <v>7.0966864794025364E-2</v>
      </c>
      <c r="G13" s="18">
        <v>9.102805155876828E-2</v>
      </c>
      <c r="H13" s="18">
        <v>0.11881827045994152</v>
      </c>
      <c r="I13" s="18">
        <v>0.15053556519195535</v>
      </c>
      <c r="J13" s="18">
        <v>0.1876830873441776</v>
      </c>
    </row>
    <row r="14" spans="1:10" ht="21" x14ac:dyDescent="0.3">
      <c r="A14" s="2"/>
      <c r="D14" s="16">
        <v>15</v>
      </c>
      <c r="E14" s="17">
        <v>5.0539811655008898E-2</v>
      </c>
      <c r="F14" s="17">
        <v>6.0640849110849333E-2</v>
      </c>
      <c r="G14" s="17">
        <v>7.3057808871790184E-2</v>
      </c>
      <c r="H14" s="17">
        <v>9.0188554050319406E-2</v>
      </c>
      <c r="I14" s="17">
        <v>0.10963521187777638</v>
      </c>
      <c r="J14" s="17">
        <v>0.1322622274212169</v>
      </c>
    </row>
    <row r="15" spans="1:10" ht="21" x14ac:dyDescent="0.3">
      <c r="A15" s="2"/>
      <c r="D15" s="16">
        <v>20</v>
      </c>
      <c r="E15" s="18">
        <v>4.8587171140368715E-2</v>
      </c>
      <c r="F15" s="18">
        <v>5.5801721810304752E-2</v>
      </c>
      <c r="G15" s="18">
        <v>6.4664847141274101E-2</v>
      </c>
      <c r="H15" s="18">
        <v>7.6880470730274847E-2</v>
      </c>
      <c r="I15" s="18">
        <v>9.072707361516115E-2</v>
      </c>
      <c r="J15" s="18">
        <v>0.10680598896641669</v>
      </c>
    </row>
    <row r="16" spans="1:10" ht="21" x14ac:dyDescent="0.3">
      <c r="A16" s="2"/>
      <c r="D16" s="16">
        <v>25</v>
      </c>
      <c r="E16" s="17">
        <v>4.7458083544518664E-2</v>
      </c>
      <c r="F16" s="17">
        <v>5.3006984739602317E-2</v>
      </c>
      <c r="G16" s="17">
        <v>5.9825118868613809E-2</v>
      </c>
      <c r="H16" s="17">
        <v>6.9223174493207501E-2</v>
      </c>
      <c r="I16" s="17">
        <v>7.9875162473651715E-2</v>
      </c>
      <c r="J16" s="17">
        <v>9.2240082196568637E-2</v>
      </c>
    </row>
    <row r="17" spans="1:10" ht="21" x14ac:dyDescent="0.3">
      <c r="A17" s="2"/>
      <c r="D17" s="16">
        <v>30</v>
      </c>
      <c r="E17" s="18">
        <v>4.6725645692646318E-2</v>
      </c>
      <c r="F17" s="18">
        <v>5.119512425159109E-2</v>
      </c>
      <c r="G17" s="18">
        <v>5.6689862397149321E-2</v>
      </c>
      <c r="H17" s="18">
        <v>6.4268117625230659E-2</v>
      </c>
      <c r="I17" s="18">
        <v>7.2862073732285496E-2</v>
      </c>
      <c r="J17" s="18">
        <v>8.2841829376759227E-2</v>
      </c>
    </row>
    <row r="18" spans="1:10" x14ac:dyDescent="0.3">
      <c r="A18" s="2"/>
    </row>
    <row r="19" spans="1:10" x14ac:dyDescent="0.3">
      <c r="A19" s="2"/>
    </row>
    <row r="20" spans="1:10" x14ac:dyDescent="0.3">
      <c r="A20" s="2"/>
    </row>
    <row r="21" spans="1:10" x14ac:dyDescent="0.3">
      <c r="A21" s="2"/>
    </row>
    <row r="22" spans="1:10" x14ac:dyDescent="0.3">
      <c r="A22" s="2"/>
    </row>
    <row r="23" spans="1:10" x14ac:dyDescent="0.3">
      <c r="A23" s="2"/>
    </row>
    <row r="24" spans="1:10" x14ac:dyDescent="0.3">
      <c r="A24" s="2"/>
    </row>
    <row r="25" spans="1:10" x14ac:dyDescent="0.3">
      <c r="A25" s="2"/>
    </row>
  </sheetData>
  <phoneticPr fontId="2" type="noConversion"/>
  <dataValidations count="1">
    <dataValidation type="list" allowBlank="1" showInputMessage="1" showErrorMessage="1" sqref="B4" xr:uid="{B3937AB0-7E6C-4DF1-AFA4-A6772B4F2F45}">
      <formula1>"5%,12%,20%,30%,40%,45%"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9</vt:i4>
      </vt:variant>
    </vt:vector>
  </HeadingPairs>
  <TitlesOfParts>
    <vt:vector size="10" baseType="lpstr">
      <vt:lpstr>工作表1</vt:lpstr>
      <vt:lpstr>月薪</vt:lpstr>
      <vt:lpstr>扣稅後自提金額</vt:lpstr>
      <vt:lpstr>自行投資最低報酬率</vt:lpstr>
      <vt:lpstr>自提撥率</vt:lpstr>
      <vt:lpstr>至退休年數</vt:lpstr>
      <vt:lpstr>每年自提金額</vt:lpstr>
      <vt:lpstr>所得稅率</vt:lpstr>
      <vt:lpstr>退休時勞退退休金</vt:lpstr>
      <vt:lpstr>勞退收益率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Stanley</cp:lastModifiedBy>
  <dcterms:created xsi:type="dcterms:W3CDTF">2017-10-27T06:08:56Z</dcterms:created>
  <dcterms:modified xsi:type="dcterms:W3CDTF">2017-11-04T05:15:57Z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f7ce98b5-3496-4128-90af-7a847cda2ea4</vt:lpwstr>
  </property>
</Properties>
</file>