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8" yWindow="144" windowWidth="15756" windowHeight="5688"/>
  </bookViews>
  <sheets>
    <sheet name="中華電" sheetId="1" r:id="rId1"/>
  </sheets>
  <calcPr calcId="125725"/>
</workbook>
</file>

<file path=xl/calcChain.xml><?xml version="1.0" encoding="utf-8"?>
<calcChain xmlns="http://schemas.openxmlformats.org/spreadsheetml/2006/main">
  <c r="F141" i="1"/>
  <c r="F140"/>
  <c r="C2"/>
  <c r="E3"/>
  <c r="E4" s="1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C3"/>
  <c r="C140" s="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41" l="1"/>
  <c r="F2" a="1"/>
  <c r="F2" l="1"/>
  <c r="F3"/>
  <c r="F7"/>
  <c r="F11"/>
  <c r="F15"/>
  <c r="F19"/>
  <c r="F23"/>
  <c r="F5"/>
  <c r="F9"/>
  <c r="F13"/>
  <c r="F17"/>
  <c r="F21"/>
  <c r="F4"/>
  <c r="F8"/>
  <c r="F12"/>
  <c r="F16"/>
  <c r="F20"/>
  <c r="F24"/>
  <c r="F6"/>
  <c r="F10"/>
  <c r="F14"/>
  <c r="F18"/>
  <c r="F22"/>
  <c r="G24" l="1"/>
  <c r="G20"/>
  <c r="G16"/>
  <c r="G12"/>
  <c r="G8"/>
  <c r="G4"/>
  <c r="G21"/>
  <c r="G19"/>
  <c r="G15"/>
  <c r="G11"/>
  <c r="G7"/>
  <c r="G2"/>
  <c r="G18"/>
  <c r="G14"/>
  <c r="G10"/>
  <c r="G6"/>
  <c r="G23"/>
  <c r="G3"/>
  <c r="G17"/>
  <c r="G13"/>
  <c r="G9"/>
  <c r="G5"/>
  <c r="G22"/>
</calcChain>
</file>

<file path=xl/sharedStrings.xml><?xml version="1.0" encoding="utf-8"?>
<sst xmlns="http://schemas.openxmlformats.org/spreadsheetml/2006/main" count="10" uniqueCount="10">
  <si>
    <t>Date</t>
  </si>
  <si>
    <t>Adj Close</t>
  </si>
  <si>
    <t>平均</t>
    <phoneticPr fontId="18" type="noConversion"/>
  </si>
  <si>
    <t>標準差</t>
    <phoneticPr fontId="18" type="noConversion"/>
  </si>
  <si>
    <t>月報酬率</t>
    <phoneticPr fontId="18" type="noConversion"/>
  </si>
  <si>
    <t>月報酬率</t>
    <phoneticPr fontId="18" type="noConversion"/>
  </si>
  <si>
    <t>中華電</t>
    <phoneticPr fontId="18" type="noConversion"/>
  </si>
  <si>
    <t>理論值</t>
    <phoneticPr fontId="18" type="noConversion"/>
  </si>
  <si>
    <t>年化平均報酬率</t>
    <phoneticPr fontId="18" type="noConversion"/>
  </si>
  <si>
    <t>年化標準差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</si>
</sst>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0.0%"/>
  </numFmts>
  <fonts count="19">
    <font>
      <sz val="11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微軟正黑體"/>
      <family val="2"/>
      <charset val="136"/>
    </font>
    <font>
      <b/>
      <sz val="13"/>
      <color theme="3"/>
      <name val="微軟正黑體"/>
      <family val="2"/>
      <charset val="136"/>
    </font>
    <font>
      <b/>
      <sz val="11"/>
      <color theme="3"/>
      <name val="微軟正黑體"/>
      <family val="2"/>
      <charset val="136"/>
    </font>
    <font>
      <sz val="11"/>
      <color rgb="FF006100"/>
      <name val="微軟正黑體"/>
      <family val="2"/>
      <charset val="136"/>
    </font>
    <font>
      <sz val="11"/>
      <color rgb="FF9C0006"/>
      <name val="微軟正黑體"/>
      <family val="2"/>
      <charset val="136"/>
    </font>
    <font>
      <sz val="11"/>
      <color rgb="FF9C6500"/>
      <name val="微軟正黑體"/>
      <family val="2"/>
      <charset val="136"/>
    </font>
    <font>
      <sz val="11"/>
      <color rgb="FF3F3F76"/>
      <name val="微軟正黑體"/>
      <family val="2"/>
      <charset val="136"/>
    </font>
    <font>
      <b/>
      <sz val="11"/>
      <color rgb="FF3F3F3F"/>
      <name val="微軟正黑體"/>
      <family val="2"/>
      <charset val="136"/>
    </font>
    <font>
      <b/>
      <sz val="11"/>
      <color rgb="FFFA7D00"/>
      <name val="微軟正黑體"/>
      <family val="2"/>
      <charset val="136"/>
    </font>
    <font>
      <sz val="11"/>
      <color rgb="FFFA7D00"/>
      <name val="微軟正黑體"/>
      <family val="2"/>
      <charset val="136"/>
    </font>
    <font>
      <b/>
      <sz val="11"/>
      <color theme="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i/>
      <sz val="11"/>
      <color rgb="FF7F7F7F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sz val="11"/>
      <color theme="0"/>
      <name val="微軟正黑體"/>
      <family val="2"/>
      <charset val="136"/>
    </font>
    <font>
      <sz val="9"/>
      <name val="微軟正黑體"/>
      <family val="2"/>
      <charset val="136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8999908444471571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4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4" fontId="0" fillId="0" borderId="0" xfId="0" applyNumberFormat="1">
      <alignment vertical="center"/>
    </xf>
    <xf numFmtId="176" fontId="0" fillId="0" borderId="0" xfId="1" applyNumberFormat="1" applyFont="1">
      <alignment vertical="center"/>
    </xf>
    <xf numFmtId="176" fontId="0" fillId="0" borderId="0" xfId="0" applyNumberFormat="1">
      <alignment vertical="center"/>
    </xf>
    <xf numFmtId="10" fontId="0" fillId="0" borderId="0" xfId="1" applyNumberFormat="1" applyFont="1">
      <alignment vertical="center"/>
    </xf>
    <xf numFmtId="9" fontId="0" fillId="33" borderId="10" xfId="0" applyNumberFormat="1" applyFill="1" applyBorder="1">
      <alignment vertical="center"/>
    </xf>
    <xf numFmtId="0" fontId="0" fillId="33" borderId="11" xfId="0" applyFill="1" applyBorder="1">
      <alignment vertical="center"/>
    </xf>
    <xf numFmtId="9" fontId="0" fillId="33" borderId="12" xfId="0" applyNumberFormat="1" applyFill="1" applyBorder="1">
      <alignment vertical="center"/>
    </xf>
    <xf numFmtId="0" fontId="0" fillId="33" borderId="13" xfId="0" applyFill="1" applyBorder="1">
      <alignment vertical="center"/>
    </xf>
    <xf numFmtId="9" fontId="0" fillId="33" borderId="14" xfId="0" applyNumberFormat="1" applyFill="1" applyBorder="1">
      <alignment vertical="center"/>
    </xf>
    <xf numFmtId="0" fontId="0" fillId="33" borderId="15" xfId="0" applyFill="1" applyBorder="1">
      <alignment vertical="center"/>
    </xf>
    <xf numFmtId="0" fontId="17" fillId="35" borderId="16" xfId="0" applyFont="1" applyFill="1" applyBorder="1" applyAlignment="1">
      <alignment horizontal="center" vertical="center"/>
    </xf>
    <xf numFmtId="0" fontId="17" fillId="35" borderId="17" xfId="0" applyFont="1" applyFill="1" applyBorder="1" applyAlignment="1">
      <alignment horizontal="center" vertical="center"/>
    </xf>
    <xf numFmtId="9" fontId="0" fillId="34" borderId="10" xfId="0" applyNumberFormat="1" applyFill="1" applyBorder="1">
      <alignment vertical="center"/>
    </xf>
    <xf numFmtId="0" fontId="0" fillId="34" borderId="11" xfId="0" applyFill="1" applyBorder="1">
      <alignment vertical="center"/>
    </xf>
  </cellXfs>
  <cellStyles count="43">
    <cellStyle name="20% - 輔色1" xfId="20" builtinId="30" customBuiltin="1"/>
    <cellStyle name="20% - 輔色2" xfId="24" builtinId="34" customBuiltin="1"/>
    <cellStyle name="20% - 輔色3" xfId="28" builtinId="38" customBuiltin="1"/>
    <cellStyle name="20% - 輔色4" xfId="32" builtinId="42" customBuiltin="1"/>
    <cellStyle name="20% - 輔色5" xfId="36" builtinId="46" customBuiltin="1"/>
    <cellStyle name="20% - 輔色6" xfId="40" builtinId="50" customBuiltin="1"/>
    <cellStyle name="40% - 輔色1" xfId="21" builtinId="31" customBuiltin="1"/>
    <cellStyle name="40% - 輔色2" xfId="25" builtinId="35" customBuiltin="1"/>
    <cellStyle name="40% - 輔色3" xfId="29" builtinId="39" customBuiltin="1"/>
    <cellStyle name="40% - 輔色4" xfId="33" builtinId="43" customBuiltin="1"/>
    <cellStyle name="40% - 輔色5" xfId="37" builtinId="47" customBuiltin="1"/>
    <cellStyle name="40% - 輔色6" xfId="41" builtinId="51" customBuiltin="1"/>
    <cellStyle name="60% - 輔色1" xfId="22" builtinId="32" customBuiltin="1"/>
    <cellStyle name="60% - 輔色2" xfId="26" builtinId="36" customBuiltin="1"/>
    <cellStyle name="60% - 輔色3" xfId="30" builtinId="40" customBuiltin="1"/>
    <cellStyle name="60% - 輔色4" xfId="34" builtinId="44" customBuiltin="1"/>
    <cellStyle name="60% - 輔色5" xfId="38" builtinId="48" customBuiltin="1"/>
    <cellStyle name="60% - 輔色6" xfId="42" builtinId="52" customBuiltin="1"/>
    <cellStyle name="一般" xfId="0" builtinId="0"/>
    <cellStyle name="中等" xfId="9" builtinId="28" customBuiltin="1"/>
    <cellStyle name="合計" xfId="18" builtinId="25" customBuiltin="1"/>
    <cellStyle name="好" xfId="7" builtinId="26" customBuiltin="1"/>
    <cellStyle name="百分比" xfId="1" builtinId="5"/>
    <cellStyle name="計算方式" xfId="12" builtinId="22" customBuiltin="1"/>
    <cellStyle name="連結的儲存格" xfId="13" builtinId="24" customBuiltin="1"/>
    <cellStyle name="備註" xfId="16" builtinId="10" customBuiltin="1"/>
    <cellStyle name="說明文字" xfId="17" builtinId="53" customBuiltin="1"/>
    <cellStyle name="輔色1" xfId="19" builtinId="29" customBuiltin="1"/>
    <cellStyle name="輔色2" xfId="23" builtinId="33" customBuiltin="1"/>
    <cellStyle name="輔色3" xfId="27" builtinId="37" customBuiltin="1"/>
    <cellStyle name="輔色4" xfId="31" builtinId="41" customBuiltin="1"/>
    <cellStyle name="輔色5" xfId="35" builtinId="45" customBuiltin="1"/>
    <cellStyle name="輔色6" xfId="39" builtinId="49" customBuiltin="1"/>
    <cellStyle name="標題" xfId="2" builtinId="15" customBuiltin="1"/>
    <cellStyle name="標題 1" xfId="3" builtinId="16" customBuiltin="1"/>
    <cellStyle name="標題 2" xfId="4" builtinId="17" customBuiltin="1"/>
    <cellStyle name="標題 3" xfId="5" builtinId="18" customBuiltin="1"/>
    <cellStyle name="標題 4" xfId="6" builtinId="19" customBuiltin="1"/>
    <cellStyle name="輸入" xfId="10" builtinId="20" customBuiltin="1"/>
    <cellStyle name="輸出" xfId="11" builtinId="21" customBuiltin="1"/>
    <cellStyle name="檢查儲存格" xfId="14" builtinId="23" customBuiltin="1"/>
    <cellStyle name="壞" xfId="8" builtinId="27" customBuiltin="1"/>
    <cellStyle name="警告文字" xfId="15" builtinId="11" customBuiltin="1"/>
  </cellStyles>
  <dxfs count="1">
    <dxf>
      <numFmt numFmtId="19" formatCode="yyyy/m/d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style val="34"/>
  <c:chart>
    <c:title>
      <c:tx>
        <c:rich>
          <a:bodyPr/>
          <a:lstStyle/>
          <a:p>
            <a:pPr>
              <a:defRPr>
                <a:latin typeface="微軟正黑體" pitchFamily="34" charset="-120"/>
                <a:ea typeface="微軟正黑體" pitchFamily="34" charset="-120"/>
              </a:defRPr>
            </a:pPr>
            <a:r>
              <a:rPr lang="zh-TW" altLang="en-US">
                <a:latin typeface="微軟正黑體" pitchFamily="34" charset="-120"/>
                <a:ea typeface="微軟正黑體" pitchFamily="34" charset="-120"/>
              </a:rPr>
              <a:t>中華電月報酬率次數分配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6.4757188334966409E-2"/>
          <c:y val="0.18706649612960824"/>
          <c:w val="0.90775655479346939"/>
          <c:h val="0.67250789400055977"/>
        </c:manualLayout>
      </c:layout>
      <c:barChart>
        <c:barDir val="col"/>
        <c:grouping val="clustered"/>
        <c:ser>
          <c:idx val="0"/>
          <c:order val="0"/>
          <c:tx>
            <c:strRef>
              <c:f>中華電!$F$1</c:f>
              <c:strCache>
                <c:ptCount val="1"/>
                <c:pt idx="0">
                  <c:v>中華電</c:v>
                </c:pt>
              </c:strCache>
            </c:strRef>
          </c:tx>
          <c:cat>
            <c:numRef>
              <c:f>中華電!$E$2:$E$24</c:f>
              <c:numCache>
                <c:formatCode>0%</c:formatCode>
                <c:ptCount val="23"/>
                <c:pt idx="0">
                  <c:v>-0.2</c:v>
                </c:pt>
                <c:pt idx="1">
                  <c:v>-0.17500000000000002</c:v>
                </c:pt>
                <c:pt idx="2">
                  <c:v>-0.15000000000000002</c:v>
                </c:pt>
                <c:pt idx="3">
                  <c:v>-0.12500000000000003</c:v>
                </c:pt>
                <c:pt idx="4">
                  <c:v>-0.10000000000000003</c:v>
                </c:pt>
                <c:pt idx="5">
                  <c:v>-7.5000000000000039E-2</c:v>
                </c:pt>
                <c:pt idx="6">
                  <c:v>-5.0000000000000037E-2</c:v>
                </c:pt>
                <c:pt idx="7">
                  <c:v>-2.5000000000000036E-2</c:v>
                </c:pt>
                <c:pt idx="8">
                  <c:v>-3.4694469519536142E-17</c:v>
                </c:pt>
                <c:pt idx="9">
                  <c:v>2.4999999999999967E-2</c:v>
                </c:pt>
                <c:pt idx="10">
                  <c:v>4.9999999999999968E-2</c:v>
                </c:pt>
                <c:pt idx="11">
                  <c:v>7.4999999999999969E-2</c:v>
                </c:pt>
                <c:pt idx="12">
                  <c:v>9.9999999999999978E-2</c:v>
                </c:pt>
                <c:pt idx="13">
                  <c:v>0.12499999999999997</c:v>
                </c:pt>
                <c:pt idx="14">
                  <c:v>0.14999999999999997</c:v>
                </c:pt>
                <c:pt idx="15">
                  <c:v>0.17499999999999996</c:v>
                </c:pt>
                <c:pt idx="16">
                  <c:v>0.19999999999999996</c:v>
                </c:pt>
                <c:pt idx="17">
                  <c:v>0.22499999999999995</c:v>
                </c:pt>
                <c:pt idx="18">
                  <c:v>0.24999999999999994</c:v>
                </c:pt>
                <c:pt idx="19">
                  <c:v>0.27499999999999997</c:v>
                </c:pt>
                <c:pt idx="20">
                  <c:v>0.3</c:v>
                </c:pt>
                <c:pt idx="21">
                  <c:v>0.32500000000000001</c:v>
                </c:pt>
                <c:pt idx="22">
                  <c:v>0.35000000000000003</c:v>
                </c:pt>
              </c:numCache>
            </c:numRef>
          </c:cat>
          <c:val>
            <c:numRef>
              <c:f>中華電!$F$2:$F$24</c:f>
              <c:numCache>
                <c:formatCode>General</c:formatCode>
                <c:ptCount val="23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9</c:v>
                </c:pt>
                <c:pt idx="7">
                  <c:v>11</c:v>
                </c:pt>
                <c:pt idx="8">
                  <c:v>24</c:v>
                </c:pt>
                <c:pt idx="9">
                  <c:v>33</c:v>
                </c:pt>
                <c:pt idx="10">
                  <c:v>31</c:v>
                </c:pt>
                <c:pt idx="11">
                  <c:v>9</c:v>
                </c:pt>
                <c:pt idx="12">
                  <c:v>2</c:v>
                </c:pt>
                <c:pt idx="13">
                  <c:v>5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axId val="111846144"/>
        <c:axId val="111847680"/>
      </c:barChart>
      <c:lineChart>
        <c:grouping val="standard"/>
        <c:ser>
          <c:idx val="1"/>
          <c:order val="1"/>
          <c:tx>
            <c:strRef>
              <c:f>中華電!$G$1</c:f>
              <c:strCache>
                <c:ptCount val="1"/>
                <c:pt idx="0">
                  <c:v>理論值</c:v>
                </c:pt>
              </c:strCache>
            </c:strRef>
          </c:tx>
          <c:marker>
            <c:symbol val="none"/>
          </c:marker>
          <c:val>
            <c:numRef>
              <c:f>中華電!$G$2:$G$24</c:f>
              <c:numCache>
                <c:formatCode>General</c:formatCode>
                <c:ptCount val="23"/>
                <c:pt idx="0">
                  <c:v>3.2134784274073569E-2</c:v>
                </c:pt>
                <c:pt idx="1">
                  <c:v>0.11058585921151454</c:v>
                </c:pt>
                <c:pt idx="2">
                  <c:v>0.39520371323081127</c:v>
                </c:pt>
                <c:pt idx="3">
                  <c:v>1.1870556469336591</c:v>
                </c:pt>
                <c:pt idx="4">
                  <c:v>2.9968807993523714</c:v>
                </c:pt>
                <c:pt idx="5">
                  <c:v>6.3596502565534712</c:v>
                </c:pt>
                <c:pt idx="6">
                  <c:v>11.344269622343809</c:v>
                </c:pt>
                <c:pt idx="7">
                  <c:v>17.010242118474647</c:v>
                </c:pt>
                <c:pt idx="8">
                  <c:v>21.440898395051089</c:v>
                </c:pt>
                <c:pt idx="9">
                  <c:v>22.718441426233344</c:v>
                </c:pt>
                <c:pt idx="10">
                  <c:v>20.235703194243758</c:v>
                </c:pt>
                <c:pt idx="11">
                  <c:v>15.15165249251214</c:v>
                </c:pt>
                <c:pt idx="12">
                  <c:v>9.5366966766175878</c:v>
                </c:pt>
                <c:pt idx="13">
                  <c:v>5.0457210527910554</c:v>
                </c:pt>
                <c:pt idx="14">
                  <c:v>2.2440041632042051</c:v>
                </c:pt>
                <c:pt idx="15">
                  <c:v>0.83884955921972493</c:v>
                </c:pt>
                <c:pt idx="16">
                  <c:v>0.26356428109927665</c:v>
                </c:pt>
                <c:pt idx="17">
                  <c:v>6.9600212172922782E-2</c:v>
                </c:pt>
                <c:pt idx="18">
                  <c:v>1.5446614218176502E-2</c:v>
                </c:pt>
                <c:pt idx="19">
                  <c:v>2.8809115848693612E-3</c:v>
                </c:pt>
                <c:pt idx="20">
                  <c:v>4.5151677914501143E-4</c:v>
                </c:pt>
                <c:pt idx="21">
                  <c:v>5.9461695669948966E-5</c:v>
                </c:pt>
                <c:pt idx="22">
                  <c:v>6.5794666267438018E-6</c:v>
                </c:pt>
              </c:numCache>
            </c:numRef>
          </c:val>
        </c:ser>
        <c:marker val="1"/>
        <c:axId val="111846144"/>
        <c:axId val="111847680"/>
      </c:lineChart>
      <c:catAx>
        <c:axId val="111846144"/>
        <c:scaling>
          <c:orientation val="minMax"/>
        </c:scaling>
        <c:axPos val="b"/>
        <c:numFmt formatCode="0%" sourceLinked="1"/>
        <c:tickLblPos val="nextTo"/>
        <c:crossAx val="111847680"/>
        <c:crosses val="autoZero"/>
        <c:auto val="1"/>
        <c:lblAlgn val="ctr"/>
        <c:lblOffset val="100"/>
      </c:catAx>
      <c:valAx>
        <c:axId val="111847680"/>
        <c:scaling>
          <c:orientation val="minMax"/>
        </c:scaling>
        <c:axPos val="l"/>
        <c:majorGridlines/>
        <c:numFmt formatCode="General" sourceLinked="1"/>
        <c:tickLblPos val="nextTo"/>
        <c:crossAx val="111846144"/>
        <c:crosses val="autoZero"/>
        <c:crossBetween val="between"/>
      </c:valAx>
    </c:plotArea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style val="34"/>
  <c:chart>
    <c:title>
      <c:tx>
        <c:rich>
          <a:bodyPr/>
          <a:lstStyle/>
          <a:p>
            <a:pPr>
              <a:defRPr/>
            </a:pPr>
            <a:r>
              <a:rPr lang="zh-TW" altLang="en-US"/>
              <a:t>中華電還原股價走勢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182364868508361"/>
          <c:y val="0.15890606985288996"/>
          <c:w val="0.82128377405474562"/>
          <c:h val="0.61687701857036914"/>
        </c:manualLayout>
      </c:layout>
      <c:lineChart>
        <c:grouping val="standard"/>
        <c:ser>
          <c:idx val="0"/>
          <c:order val="0"/>
          <c:marker>
            <c:symbol val="none"/>
          </c:marker>
          <c:trendline>
            <c:spPr>
              <a:ln w="28575">
                <a:solidFill>
                  <a:srgbClr val="FF0000"/>
                </a:solidFill>
              </a:ln>
            </c:spPr>
            <c:trendlineType val="exp"/>
          </c:trendline>
          <c:cat>
            <c:numRef>
              <c:f>中華電!$A$2:$A$139</c:f>
              <c:numCache>
                <c:formatCode>yyyy/m/d</c:formatCode>
                <c:ptCount val="138"/>
                <c:pt idx="0">
                  <c:v>41001</c:v>
                </c:pt>
                <c:pt idx="1">
                  <c:v>40969</c:v>
                </c:pt>
                <c:pt idx="2">
                  <c:v>40940</c:v>
                </c:pt>
                <c:pt idx="3">
                  <c:v>40910</c:v>
                </c:pt>
                <c:pt idx="4">
                  <c:v>40878</c:v>
                </c:pt>
                <c:pt idx="5">
                  <c:v>40848</c:v>
                </c:pt>
                <c:pt idx="6">
                  <c:v>40819</c:v>
                </c:pt>
                <c:pt idx="7">
                  <c:v>40787</c:v>
                </c:pt>
                <c:pt idx="8">
                  <c:v>40756</c:v>
                </c:pt>
                <c:pt idx="9">
                  <c:v>40725</c:v>
                </c:pt>
                <c:pt idx="10">
                  <c:v>40695</c:v>
                </c:pt>
                <c:pt idx="11">
                  <c:v>40666</c:v>
                </c:pt>
                <c:pt idx="12">
                  <c:v>40634</c:v>
                </c:pt>
                <c:pt idx="13">
                  <c:v>40603</c:v>
                </c:pt>
                <c:pt idx="14">
                  <c:v>40582</c:v>
                </c:pt>
                <c:pt idx="15">
                  <c:v>40546</c:v>
                </c:pt>
                <c:pt idx="16">
                  <c:v>40513</c:v>
                </c:pt>
                <c:pt idx="17">
                  <c:v>40483</c:v>
                </c:pt>
                <c:pt idx="18">
                  <c:v>40452</c:v>
                </c:pt>
                <c:pt idx="19">
                  <c:v>40422</c:v>
                </c:pt>
                <c:pt idx="20">
                  <c:v>40392</c:v>
                </c:pt>
                <c:pt idx="21">
                  <c:v>40360</c:v>
                </c:pt>
                <c:pt idx="22">
                  <c:v>40330</c:v>
                </c:pt>
                <c:pt idx="23">
                  <c:v>40301</c:v>
                </c:pt>
                <c:pt idx="24">
                  <c:v>40269</c:v>
                </c:pt>
                <c:pt idx="25">
                  <c:v>40238</c:v>
                </c:pt>
                <c:pt idx="26">
                  <c:v>40212</c:v>
                </c:pt>
                <c:pt idx="27">
                  <c:v>40182</c:v>
                </c:pt>
                <c:pt idx="28">
                  <c:v>40148</c:v>
                </c:pt>
                <c:pt idx="29">
                  <c:v>40119</c:v>
                </c:pt>
                <c:pt idx="30">
                  <c:v>40087</c:v>
                </c:pt>
                <c:pt idx="31">
                  <c:v>40057</c:v>
                </c:pt>
                <c:pt idx="32">
                  <c:v>40028</c:v>
                </c:pt>
                <c:pt idx="33">
                  <c:v>39995</c:v>
                </c:pt>
                <c:pt idx="34">
                  <c:v>39965</c:v>
                </c:pt>
                <c:pt idx="35">
                  <c:v>39937</c:v>
                </c:pt>
                <c:pt idx="36">
                  <c:v>39904</c:v>
                </c:pt>
                <c:pt idx="37">
                  <c:v>39874</c:v>
                </c:pt>
                <c:pt idx="38">
                  <c:v>39846</c:v>
                </c:pt>
                <c:pt idx="39">
                  <c:v>39818</c:v>
                </c:pt>
                <c:pt idx="40">
                  <c:v>39783</c:v>
                </c:pt>
                <c:pt idx="41">
                  <c:v>39755</c:v>
                </c:pt>
                <c:pt idx="42">
                  <c:v>39722</c:v>
                </c:pt>
                <c:pt idx="43">
                  <c:v>39692</c:v>
                </c:pt>
                <c:pt idx="44">
                  <c:v>39661</c:v>
                </c:pt>
                <c:pt idx="45">
                  <c:v>39630</c:v>
                </c:pt>
                <c:pt idx="46">
                  <c:v>39601</c:v>
                </c:pt>
                <c:pt idx="47">
                  <c:v>39570</c:v>
                </c:pt>
                <c:pt idx="48">
                  <c:v>39539</c:v>
                </c:pt>
                <c:pt idx="49">
                  <c:v>39510</c:v>
                </c:pt>
                <c:pt idx="50">
                  <c:v>39479</c:v>
                </c:pt>
                <c:pt idx="51">
                  <c:v>39456</c:v>
                </c:pt>
                <c:pt idx="52">
                  <c:v>39419</c:v>
                </c:pt>
                <c:pt idx="53">
                  <c:v>39387</c:v>
                </c:pt>
                <c:pt idx="54">
                  <c:v>39356</c:v>
                </c:pt>
                <c:pt idx="55">
                  <c:v>39328</c:v>
                </c:pt>
                <c:pt idx="56">
                  <c:v>39295</c:v>
                </c:pt>
                <c:pt idx="57">
                  <c:v>39265</c:v>
                </c:pt>
                <c:pt idx="58">
                  <c:v>39234</c:v>
                </c:pt>
                <c:pt idx="59">
                  <c:v>39203</c:v>
                </c:pt>
                <c:pt idx="60">
                  <c:v>39174</c:v>
                </c:pt>
                <c:pt idx="61">
                  <c:v>39142</c:v>
                </c:pt>
                <c:pt idx="62">
                  <c:v>39114</c:v>
                </c:pt>
                <c:pt idx="63">
                  <c:v>39083</c:v>
                </c:pt>
                <c:pt idx="64">
                  <c:v>39052</c:v>
                </c:pt>
                <c:pt idx="65">
                  <c:v>39022</c:v>
                </c:pt>
                <c:pt idx="66">
                  <c:v>38992</c:v>
                </c:pt>
                <c:pt idx="67">
                  <c:v>38961</c:v>
                </c:pt>
                <c:pt idx="68">
                  <c:v>38930</c:v>
                </c:pt>
                <c:pt idx="69">
                  <c:v>38901</c:v>
                </c:pt>
                <c:pt idx="70">
                  <c:v>38869</c:v>
                </c:pt>
                <c:pt idx="71">
                  <c:v>38838</c:v>
                </c:pt>
                <c:pt idx="72">
                  <c:v>38810</c:v>
                </c:pt>
                <c:pt idx="73">
                  <c:v>38777</c:v>
                </c:pt>
                <c:pt idx="74">
                  <c:v>38749</c:v>
                </c:pt>
                <c:pt idx="75">
                  <c:v>38719</c:v>
                </c:pt>
                <c:pt idx="76">
                  <c:v>38687</c:v>
                </c:pt>
                <c:pt idx="77">
                  <c:v>38657</c:v>
                </c:pt>
                <c:pt idx="78">
                  <c:v>38628</c:v>
                </c:pt>
                <c:pt idx="79">
                  <c:v>38596</c:v>
                </c:pt>
                <c:pt idx="80">
                  <c:v>38565</c:v>
                </c:pt>
                <c:pt idx="81">
                  <c:v>38534</c:v>
                </c:pt>
                <c:pt idx="82">
                  <c:v>38504</c:v>
                </c:pt>
                <c:pt idx="83">
                  <c:v>38474</c:v>
                </c:pt>
                <c:pt idx="84">
                  <c:v>38443</c:v>
                </c:pt>
                <c:pt idx="85">
                  <c:v>38412</c:v>
                </c:pt>
                <c:pt idx="86">
                  <c:v>38384</c:v>
                </c:pt>
                <c:pt idx="87">
                  <c:v>38355</c:v>
                </c:pt>
                <c:pt idx="88">
                  <c:v>38322</c:v>
                </c:pt>
                <c:pt idx="89">
                  <c:v>38292</c:v>
                </c:pt>
                <c:pt idx="90">
                  <c:v>38261</c:v>
                </c:pt>
                <c:pt idx="91">
                  <c:v>38231</c:v>
                </c:pt>
                <c:pt idx="92">
                  <c:v>38201</c:v>
                </c:pt>
                <c:pt idx="93">
                  <c:v>38169</c:v>
                </c:pt>
                <c:pt idx="94">
                  <c:v>38139</c:v>
                </c:pt>
                <c:pt idx="95">
                  <c:v>38110</c:v>
                </c:pt>
                <c:pt idx="96">
                  <c:v>38078</c:v>
                </c:pt>
                <c:pt idx="97">
                  <c:v>38047</c:v>
                </c:pt>
                <c:pt idx="98">
                  <c:v>38019</c:v>
                </c:pt>
                <c:pt idx="99">
                  <c:v>37987</c:v>
                </c:pt>
                <c:pt idx="100">
                  <c:v>37956</c:v>
                </c:pt>
                <c:pt idx="101">
                  <c:v>37928</c:v>
                </c:pt>
                <c:pt idx="102">
                  <c:v>37895</c:v>
                </c:pt>
                <c:pt idx="103">
                  <c:v>37865</c:v>
                </c:pt>
                <c:pt idx="104">
                  <c:v>37834</c:v>
                </c:pt>
                <c:pt idx="105">
                  <c:v>37803</c:v>
                </c:pt>
                <c:pt idx="106">
                  <c:v>37774</c:v>
                </c:pt>
                <c:pt idx="107">
                  <c:v>37742</c:v>
                </c:pt>
                <c:pt idx="108">
                  <c:v>37712</c:v>
                </c:pt>
                <c:pt idx="109">
                  <c:v>37683</c:v>
                </c:pt>
                <c:pt idx="110">
                  <c:v>37655</c:v>
                </c:pt>
                <c:pt idx="111">
                  <c:v>37622</c:v>
                </c:pt>
                <c:pt idx="112">
                  <c:v>37592</c:v>
                </c:pt>
                <c:pt idx="113">
                  <c:v>37561</c:v>
                </c:pt>
                <c:pt idx="114">
                  <c:v>37530</c:v>
                </c:pt>
                <c:pt idx="115">
                  <c:v>37501</c:v>
                </c:pt>
                <c:pt idx="116">
                  <c:v>37469</c:v>
                </c:pt>
                <c:pt idx="117">
                  <c:v>37438</c:v>
                </c:pt>
                <c:pt idx="118">
                  <c:v>37410</c:v>
                </c:pt>
                <c:pt idx="119">
                  <c:v>37377</c:v>
                </c:pt>
                <c:pt idx="120">
                  <c:v>37347</c:v>
                </c:pt>
                <c:pt idx="121">
                  <c:v>37316</c:v>
                </c:pt>
                <c:pt idx="122">
                  <c:v>37288</c:v>
                </c:pt>
                <c:pt idx="123">
                  <c:v>37257</c:v>
                </c:pt>
                <c:pt idx="124">
                  <c:v>37228</c:v>
                </c:pt>
                <c:pt idx="125">
                  <c:v>37196</c:v>
                </c:pt>
                <c:pt idx="126">
                  <c:v>37165</c:v>
                </c:pt>
                <c:pt idx="127">
                  <c:v>37137</c:v>
                </c:pt>
                <c:pt idx="128">
                  <c:v>37104</c:v>
                </c:pt>
                <c:pt idx="129">
                  <c:v>37074</c:v>
                </c:pt>
                <c:pt idx="130">
                  <c:v>37043</c:v>
                </c:pt>
                <c:pt idx="131">
                  <c:v>37012</c:v>
                </c:pt>
                <c:pt idx="132">
                  <c:v>36983</c:v>
                </c:pt>
                <c:pt idx="133">
                  <c:v>36951</c:v>
                </c:pt>
                <c:pt idx="134">
                  <c:v>36923</c:v>
                </c:pt>
                <c:pt idx="135">
                  <c:v>36892</c:v>
                </c:pt>
                <c:pt idx="136">
                  <c:v>36861</c:v>
                </c:pt>
                <c:pt idx="137">
                  <c:v>36845</c:v>
                </c:pt>
              </c:numCache>
            </c:numRef>
          </c:cat>
          <c:val>
            <c:numRef>
              <c:f>中華電!$B$2:$B$139</c:f>
              <c:numCache>
                <c:formatCode>General</c:formatCode>
                <c:ptCount val="138"/>
                <c:pt idx="0">
                  <c:v>87.6</c:v>
                </c:pt>
                <c:pt idx="1">
                  <c:v>90.9</c:v>
                </c:pt>
                <c:pt idx="2">
                  <c:v>90.4</c:v>
                </c:pt>
                <c:pt idx="3">
                  <c:v>96.2</c:v>
                </c:pt>
                <c:pt idx="4">
                  <c:v>100</c:v>
                </c:pt>
                <c:pt idx="5">
                  <c:v>99.6</c:v>
                </c:pt>
                <c:pt idx="6">
                  <c:v>100.5</c:v>
                </c:pt>
                <c:pt idx="7">
                  <c:v>101.5</c:v>
                </c:pt>
                <c:pt idx="8">
                  <c:v>99.9</c:v>
                </c:pt>
                <c:pt idx="9">
                  <c:v>100</c:v>
                </c:pt>
                <c:pt idx="10">
                  <c:v>98.8</c:v>
                </c:pt>
                <c:pt idx="11">
                  <c:v>93.6</c:v>
                </c:pt>
                <c:pt idx="12">
                  <c:v>91.1</c:v>
                </c:pt>
                <c:pt idx="13">
                  <c:v>91.6</c:v>
                </c:pt>
                <c:pt idx="14">
                  <c:v>88.1</c:v>
                </c:pt>
                <c:pt idx="15">
                  <c:v>89.2</c:v>
                </c:pt>
                <c:pt idx="16">
                  <c:v>72.41</c:v>
                </c:pt>
                <c:pt idx="17">
                  <c:v>72.31</c:v>
                </c:pt>
                <c:pt idx="18">
                  <c:v>69.97</c:v>
                </c:pt>
                <c:pt idx="19">
                  <c:v>68.400000000000006</c:v>
                </c:pt>
                <c:pt idx="20">
                  <c:v>64</c:v>
                </c:pt>
                <c:pt idx="21">
                  <c:v>62.37</c:v>
                </c:pt>
                <c:pt idx="22">
                  <c:v>58.7</c:v>
                </c:pt>
                <c:pt idx="23">
                  <c:v>56.86</c:v>
                </c:pt>
                <c:pt idx="24">
                  <c:v>56.49</c:v>
                </c:pt>
                <c:pt idx="25">
                  <c:v>57.04</c:v>
                </c:pt>
                <c:pt idx="26">
                  <c:v>54.93</c:v>
                </c:pt>
                <c:pt idx="27">
                  <c:v>53.37</c:v>
                </c:pt>
                <c:pt idx="28">
                  <c:v>54.65</c:v>
                </c:pt>
                <c:pt idx="29">
                  <c:v>52.91</c:v>
                </c:pt>
                <c:pt idx="30">
                  <c:v>52.91</c:v>
                </c:pt>
                <c:pt idx="31">
                  <c:v>53.19</c:v>
                </c:pt>
                <c:pt idx="32">
                  <c:v>51.81</c:v>
                </c:pt>
                <c:pt idx="33">
                  <c:v>56.92</c:v>
                </c:pt>
                <c:pt idx="34">
                  <c:v>56.66</c:v>
                </c:pt>
                <c:pt idx="35">
                  <c:v>53.64</c:v>
                </c:pt>
                <c:pt idx="36">
                  <c:v>54.5</c:v>
                </c:pt>
                <c:pt idx="37">
                  <c:v>53.55</c:v>
                </c:pt>
                <c:pt idx="38">
                  <c:v>46.63</c:v>
                </c:pt>
                <c:pt idx="39">
                  <c:v>44.21</c:v>
                </c:pt>
                <c:pt idx="40">
                  <c:v>46.28</c:v>
                </c:pt>
                <c:pt idx="41">
                  <c:v>45.42</c:v>
                </c:pt>
                <c:pt idx="42">
                  <c:v>47.06</c:v>
                </c:pt>
                <c:pt idx="43">
                  <c:v>60.26</c:v>
                </c:pt>
                <c:pt idx="44">
                  <c:v>63.49</c:v>
                </c:pt>
                <c:pt idx="45">
                  <c:v>62.68</c:v>
                </c:pt>
                <c:pt idx="46">
                  <c:v>63.33</c:v>
                </c:pt>
                <c:pt idx="47">
                  <c:v>60.82</c:v>
                </c:pt>
                <c:pt idx="48">
                  <c:v>63.33</c:v>
                </c:pt>
                <c:pt idx="49">
                  <c:v>64.459999999999994</c:v>
                </c:pt>
                <c:pt idx="50">
                  <c:v>62.52</c:v>
                </c:pt>
                <c:pt idx="51">
                  <c:v>54.86</c:v>
                </c:pt>
                <c:pt idx="52">
                  <c:v>48.32</c:v>
                </c:pt>
                <c:pt idx="53">
                  <c:v>51.95</c:v>
                </c:pt>
                <c:pt idx="54">
                  <c:v>50.1</c:v>
                </c:pt>
                <c:pt idx="55">
                  <c:v>49.21</c:v>
                </c:pt>
                <c:pt idx="56">
                  <c:v>47.27</c:v>
                </c:pt>
                <c:pt idx="57">
                  <c:v>44.77</c:v>
                </c:pt>
                <c:pt idx="58">
                  <c:v>43.29</c:v>
                </c:pt>
                <c:pt idx="59">
                  <c:v>42.8</c:v>
                </c:pt>
                <c:pt idx="60">
                  <c:v>43.56</c:v>
                </c:pt>
                <c:pt idx="61">
                  <c:v>44.25</c:v>
                </c:pt>
                <c:pt idx="62">
                  <c:v>42.87</c:v>
                </c:pt>
                <c:pt idx="63">
                  <c:v>43.63</c:v>
                </c:pt>
                <c:pt idx="64">
                  <c:v>41.84</c:v>
                </c:pt>
                <c:pt idx="65">
                  <c:v>40.590000000000003</c:v>
                </c:pt>
                <c:pt idx="66">
                  <c:v>39.35</c:v>
                </c:pt>
                <c:pt idx="67">
                  <c:v>37.9</c:v>
                </c:pt>
                <c:pt idx="68">
                  <c:v>37.28</c:v>
                </c:pt>
                <c:pt idx="69">
                  <c:v>40.01</c:v>
                </c:pt>
                <c:pt idx="70">
                  <c:v>38.82</c:v>
                </c:pt>
                <c:pt idx="71">
                  <c:v>39.81</c:v>
                </c:pt>
                <c:pt idx="72">
                  <c:v>40.68</c:v>
                </c:pt>
                <c:pt idx="73">
                  <c:v>40.61</c:v>
                </c:pt>
                <c:pt idx="74">
                  <c:v>39.35</c:v>
                </c:pt>
                <c:pt idx="75">
                  <c:v>37.43</c:v>
                </c:pt>
                <c:pt idx="76">
                  <c:v>37.69</c:v>
                </c:pt>
                <c:pt idx="77">
                  <c:v>37.82</c:v>
                </c:pt>
                <c:pt idx="78">
                  <c:v>37.69</c:v>
                </c:pt>
                <c:pt idx="79">
                  <c:v>38.49</c:v>
                </c:pt>
                <c:pt idx="80">
                  <c:v>40.479999999999997</c:v>
                </c:pt>
                <c:pt idx="81">
                  <c:v>39.49</c:v>
                </c:pt>
                <c:pt idx="82">
                  <c:v>35.79</c:v>
                </c:pt>
                <c:pt idx="83">
                  <c:v>34.450000000000003</c:v>
                </c:pt>
                <c:pt idx="84">
                  <c:v>34.29</c:v>
                </c:pt>
                <c:pt idx="85">
                  <c:v>36.35</c:v>
                </c:pt>
                <c:pt idx="86">
                  <c:v>35.68</c:v>
                </c:pt>
                <c:pt idx="87">
                  <c:v>35.68</c:v>
                </c:pt>
                <c:pt idx="88">
                  <c:v>34.85</c:v>
                </c:pt>
                <c:pt idx="89">
                  <c:v>35.68</c:v>
                </c:pt>
                <c:pt idx="90">
                  <c:v>32.340000000000003</c:v>
                </c:pt>
                <c:pt idx="91">
                  <c:v>31.5</c:v>
                </c:pt>
                <c:pt idx="92">
                  <c:v>30.11</c:v>
                </c:pt>
                <c:pt idx="93">
                  <c:v>29.83</c:v>
                </c:pt>
                <c:pt idx="94">
                  <c:v>26.95</c:v>
                </c:pt>
                <c:pt idx="95">
                  <c:v>25.09</c:v>
                </c:pt>
                <c:pt idx="96">
                  <c:v>24.86</c:v>
                </c:pt>
                <c:pt idx="97">
                  <c:v>26.25</c:v>
                </c:pt>
                <c:pt idx="98">
                  <c:v>25.33</c:v>
                </c:pt>
                <c:pt idx="99">
                  <c:v>24.63</c:v>
                </c:pt>
                <c:pt idx="100">
                  <c:v>22.91</c:v>
                </c:pt>
                <c:pt idx="101">
                  <c:v>23.47</c:v>
                </c:pt>
                <c:pt idx="102">
                  <c:v>24.86</c:v>
                </c:pt>
                <c:pt idx="103">
                  <c:v>22.26</c:v>
                </c:pt>
                <c:pt idx="104">
                  <c:v>22.72</c:v>
                </c:pt>
                <c:pt idx="105">
                  <c:v>22.17</c:v>
                </c:pt>
                <c:pt idx="106">
                  <c:v>21.67</c:v>
                </c:pt>
                <c:pt idx="107">
                  <c:v>21.16</c:v>
                </c:pt>
                <c:pt idx="108">
                  <c:v>21.89</c:v>
                </c:pt>
                <c:pt idx="109">
                  <c:v>22.95</c:v>
                </c:pt>
                <c:pt idx="110">
                  <c:v>22.31</c:v>
                </c:pt>
                <c:pt idx="111">
                  <c:v>24.22</c:v>
                </c:pt>
                <c:pt idx="112">
                  <c:v>21.89</c:v>
                </c:pt>
                <c:pt idx="113">
                  <c:v>20.99</c:v>
                </c:pt>
                <c:pt idx="114">
                  <c:v>20.61</c:v>
                </c:pt>
                <c:pt idx="115">
                  <c:v>20.14</c:v>
                </c:pt>
                <c:pt idx="116">
                  <c:v>18.7</c:v>
                </c:pt>
                <c:pt idx="117">
                  <c:v>20.309999999999999</c:v>
                </c:pt>
                <c:pt idx="118">
                  <c:v>22.95</c:v>
                </c:pt>
                <c:pt idx="119">
                  <c:v>22.74</c:v>
                </c:pt>
                <c:pt idx="120">
                  <c:v>21.89</c:v>
                </c:pt>
                <c:pt idx="121">
                  <c:v>21.46</c:v>
                </c:pt>
                <c:pt idx="122">
                  <c:v>21.16</c:v>
                </c:pt>
                <c:pt idx="123">
                  <c:v>21.25</c:v>
                </c:pt>
                <c:pt idx="124">
                  <c:v>22.1</c:v>
                </c:pt>
                <c:pt idx="125">
                  <c:v>19.59</c:v>
                </c:pt>
                <c:pt idx="126">
                  <c:v>19.93</c:v>
                </c:pt>
                <c:pt idx="127">
                  <c:v>18.66</c:v>
                </c:pt>
                <c:pt idx="128">
                  <c:v>19.25</c:v>
                </c:pt>
                <c:pt idx="129">
                  <c:v>18.91</c:v>
                </c:pt>
                <c:pt idx="130">
                  <c:v>19.72</c:v>
                </c:pt>
                <c:pt idx="131">
                  <c:v>23.04</c:v>
                </c:pt>
                <c:pt idx="132">
                  <c:v>24.55</c:v>
                </c:pt>
                <c:pt idx="133">
                  <c:v>23.61</c:v>
                </c:pt>
                <c:pt idx="134">
                  <c:v>25.3</c:v>
                </c:pt>
                <c:pt idx="135">
                  <c:v>29.27</c:v>
                </c:pt>
                <c:pt idx="136">
                  <c:v>28.7</c:v>
                </c:pt>
                <c:pt idx="137">
                  <c:v>35.880000000000003</c:v>
                </c:pt>
              </c:numCache>
            </c:numRef>
          </c:val>
        </c:ser>
        <c:marker val="1"/>
        <c:axId val="111909504"/>
        <c:axId val="111919488"/>
      </c:lineChart>
      <c:dateAx>
        <c:axId val="111909504"/>
        <c:scaling>
          <c:orientation val="minMax"/>
        </c:scaling>
        <c:axPos val="b"/>
        <c:numFmt formatCode="yyyy/m/d" sourceLinked="1"/>
        <c:tickLblPos val="nextTo"/>
        <c:txPr>
          <a:bodyPr rot="0" vert="eaVert"/>
          <a:lstStyle/>
          <a:p>
            <a:pPr>
              <a:defRPr/>
            </a:pPr>
            <a:endParaRPr lang="zh-TW"/>
          </a:p>
        </c:txPr>
        <c:crossAx val="111919488"/>
        <c:crosses val="autoZero"/>
        <c:auto val="1"/>
        <c:lblOffset val="100"/>
      </c:dateAx>
      <c:valAx>
        <c:axId val="111919488"/>
        <c:scaling>
          <c:orientation val="minMax"/>
        </c:scaling>
        <c:axPos val="l"/>
        <c:majorGridlines/>
        <c:numFmt formatCode="General" sourceLinked="1"/>
        <c:tickLblPos val="nextTo"/>
        <c:crossAx val="111909504"/>
        <c:crosses val="autoZero"/>
        <c:crossBetween val="between"/>
      </c:valAx>
    </c:plotArea>
    <c:plotVisOnly val="1"/>
  </c:chart>
  <c:txPr>
    <a:bodyPr/>
    <a:lstStyle/>
    <a:p>
      <a:pPr>
        <a:defRPr>
          <a:latin typeface="微軟正黑體" pitchFamily="34" charset="-120"/>
          <a:ea typeface="微軟正黑體" pitchFamily="34" charset="-120"/>
        </a:defRPr>
      </a:pPr>
      <a:endParaRPr lang="zh-TW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297180</xdr:colOff>
      <xdr:row>3</xdr:row>
      <xdr:rowOff>7620</xdr:rowOff>
    </xdr:from>
    <xdr:to>
      <xdr:col>15</xdr:col>
      <xdr:colOff>15240</xdr:colOff>
      <xdr:row>19</xdr:row>
      <xdr:rowOff>83820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-1</xdr:colOff>
      <xdr:row>25</xdr:row>
      <xdr:rowOff>130625</xdr:rowOff>
    </xdr:from>
    <xdr:to>
      <xdr:col>13</xdr:col>
      <xdr:colOff>576942</xdr:colOff>
      <xdr:row>50</xdr:row>
      <xdr:rowOff>87084</xdr:rowOff>
    </xdr:to>
    <xdr:graphicFrame macro="">
      <xdr:nvGraphicFramePr>
        <xdr:cNvPr id="5" name="圖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表格1" displayName="表格1" ref="A1:C141" totalsRowShown="0">
  <autoFilter ref="A1:C141"/>
  <sortState ref="A2:C141">
    <sortCondition descending="1" ref="A1:A141"/>
  </sortState>
  <tableColumns count="3">
    <tableColumn id="1" name="Date" dataDxfId="0"/>
    <tableColumn id="2" name="Adj Close"/>
    <tableColumn id="3" name="月報酬率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1"/>
  <sheetViews>
    <sheetView tabSelected="1" zoomScale="70" zoomScaleNormal="70" workbookViewId="0">
      <pane ySplit="6972" topLeftCell="A137" activePane="bottomLeft"/>
      <selection activeCell="E1" sqref="E1:E1048576"/>
      <selection pane="bottomLeft" activeCell="F141" sqref="F141"/>
    </sheetView>
  </sheetViews>
  <sheetFormatPr defaultRowHeight="14.4"/>
  <cols>
    <col min="1" max="1" width="12.3984375" bestFit="1" customWidth="1"/>
    <col min="2" max="2" width="10.69921875" customWidth="1"/>
    <col min="3" max="3" width="10.09765625" customWidth="1"/>
    <col min="5" max="5" width="15" bestFit="1" customWidth="1"/>
  </cols>
  <sheetData>
    <row r="1" spans="1:7" ht="15" thickBot="1">
      <c r="A1" t="s">
        <v>0</v>
      </c>
      <c r="B1" t="s">
        <v>1</v>
      </c>
      <c r="C1" t="s">
        <v>4</v>
      </c>
      <c r="E1" s="11" t="s">
        <v>5</v>
      </c>
      <c r="F1" s="12" t="s">
        <v>6</v>
      </c>
      <c r="G1" s="12" t="s">
        <v>7</v>
      </c>
    </row>
    <row r="2" spans="1:7">
      <c r="A2" s="1">
        <v>41001</v>
      </c>
      <c r="B2">
        <v>87.6</v>
      </c>
      <c r="C2" s="2">
        <f>B2/B3-1</f>
        <v>-3.630363036303641E-2</v>
      </c>
      <c r="E2" s="9">
        <v>-0.2</v>
      </c>
      <c r="F2" s="10">
        <f t="array" ref="F2:F24">FREQUENCY(C2:C138,E2:E24)</f>
        <v>2</v>
      </c>
      <c r="G2" s="10">
        <f>NORMDIST(E2,C140,C141,1)*SUM(F2:F24)</f>
        <v>3.2134784274073569E-2</v>
      </c>
    </row>
    <row r="3" spans="1:7">
      <c r="A3" s="1">
        <v>40969</v>
      </c>
      <c r="B3">
        <v>90.9</v>
      </c>
      <c r="C3" s="2">
        <f>B3/B4-1</f>
        <v>5.530973451327359E-3</v>
      </c>
      <c r="E3" s="13">
        <f>E2+2.5%</f>
        <v>-0.17500000000000002</v>
      </c>
      <c r="F3" s="14">
        <v>0</v>
      </c>
      <c r="G3" s="14">
        <f t="shared" ref="G3:G24" si="0">(NORMDIST(E3,$C$140,$C$141,1)-NORMDIST(E2,$C$140,$C$141,1))*SUM($F$2:$F$24)</f>
        <v>0.11058585921151454</v>
      </c>
    </row>
    <row r="4" spans="1:7">
      <c r="A4" s="1">
        <v>40940</v>
      </c>
      <c r="B4">
        <v>90.4</v>
      </c>
      <c r="C4" s="2">
        <f>B4/B5-1</f>
        <v>-6.0291060291060239E-2</v>
      </c>
      <c r="E4" s="5">
        <f t="shared" ref="E4:E24" si="1">E3+2.5%</f>
        <v>-0.15000000000000002</v>
      </c>
      <c r="F4" s="6">
        <v>0</v>
      </c>
      <c r="G4" s="14">
        <f t="shared" si="0"/>
        <v>0.39520371323081127</v>
      </c>
    </row>
    <row r="5" spans="1:7">
      <c r="A5" s="1">
        <v>40910</v>
      </c>
      <c r="B5">
        <v>96.2</v>
      </c>
      <c r="C5" s="2">
        <f>B5/B6-1</f>
        <v>-3.7999999999999923E-2</v>
      </c>
      <c r="E5" s="13">
        <f t="shared" si="1"/>
        <v>-0.12500000000000003</v>
      </c>
      <c r="F5" s="14">
        <v>2</v>
      </c>
      <c r="G5" s="14">
        <f t="shared" si="0"/>
        <v>1.1870556469336591</v>
      </c>
    </row>
    <row r="6" spans="1:7">
      <c r="A6" s="1">
        <v>40878</v>
      </c>
      <c r="B6">
        <v>100</v>
      </c>
      <c r="C6" s="2">
        <f>B6/B7-1</f>
        <v>4.0160642570281624E-3</v>
      </c>
      <c r="E6" s="5">
        <f t="shared" si="1"/>
        <v>-0.10000000000000003</v>
      </c>
      <c r="F6" s="6">
        <v>1</v>
      </c>
      <c r="G6" s="14">
        <f t="shared" si="0"/>
        <v>2.9968807993523714</v>
      </c>
    </row>
    <row r="7" spans="1:7">
      <c r="A7" s="1">
        <v>40848</v>
      </c>
      <c r="B7">
        <v>99.6</v>
      </c>
      <c r="C7" s="2">
        <f>B7/B8-1</f>
        <v>-8.9552238805971074E-3</v>
      </c>
      <c r="E7" s="13">
        <f t="shared" si="1"/>
        <v>-7.5000000000000039E-2</v>
      </c>
      <c r="F7" s="14">
        <v>3</v>
      </c>
      <c r="G7" s="14">
        <f t="shared" si="0"/>
        <v>6.3596502565534712</v>
      </c>
    </row>
    <row r="8" spans="1:7">
      <c r="A8" s="1">
        <v>40819</v>
      </c>
      <c r="B8">
        <v>100.5</v>
      </c>
      <c r="C8" s="2">
        <f>B8/B9-1</f>
        <v>-9.8522167487684609E-3</v>
      </c>
      <c r="E8" s="5">
        <f t="shared" si="1"/>
        <v>-5.0000000000000037E-2</v>
      </c>
      <c r="F8" s="6">
        <v>9</v>
      </c>
      <c r="G8" s="14">
        <f t="shared" si="0"/>
        <v>11.344269622343809</v>
      </c>
    </row>
    <row r="9" spans="1:7">
      <c r="A9" s="1">
        <v>40787</v>
      </c>
      <c r="B9">
        <v>101.5</v>
      </c>
      <c r="C9" s="2">
        <f>B9/B10-1</f>
        <v>1.6016016016015877E-2</v>
      </c>
      <c r="E9" s="13">
        <f t="shared" si="1"/>
        <v>-2.5000000000000036E-2</v>
      </c>
      <c r="F9" s="14">
        <v>11</v>
      </c>
      <c r="G9" s="14">
        <f t="shared" si="0"/>
        <v>17.010242118474647</v>
      </c>
    </row>
    <row r="10" spans="1:7">
      <c r="A10" s="1">
        <v>40756</v>
      </c>
      <c r="B10">
        <v>99.9</v>
      </c>
      <c r="C10" s="2">
        <f>B10/B11-1</f>
        <v>-9.9999999999988987E-4</v>
      </c>
      <c r="E10" s="5">
        <f t="shared" si="1"/>
        <v>-3.4694469519536142E-17</v>
      </c>
      <c r="F10" s="6">
        <v>24</v>
      </c>
      <c r="G10" s="14">
        <f t="shared" si="0"/>
        <v>21.440898395051089</v>
      </c>
    </row>
    <row r="11" spans="1:7">
      <c r="A11" s="1">
        <v>40725</v>
      </c>
      <c r="B11">
        <v>100</v>
      </c>
      <c r="C11" s="2">
        <f>B11/B12-1</f>
        <v>1.2145748987854255E-2</v>
      </c>
      <c r="E11" s="13">
        <f t="shared" si="1"/>
        <v>2.4999999999999967E-2</v>
      </c>
      <c r="F11" s="14">
        <v>33</v>
      </c>
      <c r="G11" s="14">
        <f t="shared" si="0"/>
        <v>22.718441426233344</v>
      </c>
    </row>
    <row r="12" spans="1:7">
      <c r="A12" s="1">
        <v>40695</v>
      </c>
      <c r="B12">
        <v>98.8</v>
      </c>
      <c r="C12" s="2">
        <f>B12/B13-1</f>
        <v>5.555555555555558E-2</v>
      </c>
      <c r="E12" s="5">
        <f t="shared" si="1"/>
        <v>4.9999999999999968E-2</v>
      </c>
      <c r="F12" s="6">
        <v>31</v>
      </c>
      <c r="G12" s="14">
        <f t="shared" si="0"/>
        <v>20.235703194243758</v>
      </c>
    </row>
    <row r="13" spans="1:7">
      <c r="A13" s="1">
        <v>40666</v>
      </c>
      <c r="B13">
        <v>93.6</v>
      </c>
      <c r="C13" s="2">
        <f>B13/B14-1</f>
        <v>2.7442371020856227E-2</v>
      </c>
      <c r="E13" s="13">
        <f t="shared" si="1"/>
        <v>7.4999999999999969E-2</v>
      </c>
      <c r="F13" s="14">
        <v>9</v>
      </c>
      <c r="G13" s="14">
        <f t="shared" si="0"/>
        <v>15.15165249251214</v>
      </c>
    </row>
    <row r="14" spans="1:7">
      <c r="A14" s="1">
        <v>40634</v>
      </c>
      <c r="B14">
        <v>91.1</v>
      </c>
      <c r="C14" s="2">
        <f>B14/B15-1</f>
        <v>-5.4585152838427797E-3</v>
      </c>
      <c r="E14" s="5">
        <f t="shared" si="1"/>
        <v>9.9999999999999978E-2</v>
      </c>
      <c r="F14" s="6">
        <v>2</v>
      </c>
      <c r="G14" s="14">
        <f t="shared" si="0"/>
        <v>9.5366966766175878</v>
      </c>
    </row>
    <row r="15" spans="1:7">
      <c r="A15" s="1">
        <v>40603</v>
      </c>
      <c r="B15">
        <v>91.6</v>
      </c>
      <c r="C15" s="2">
        <f>B15/B16-1</f>
        <v>3.9727582292849117E-2</v>
      </c>
      <c r="E15" s="13">
        <f t="shared" si="1"/>
        <v>0.12499999999999997</v>
      </c>
      <c r="F15" s="14">
        <v>5</v>
      </c>
      <c r="G15" s="14">
        <f t="shared" si="0"/>
        <v>5.0457210527910554</v>
      </c>
    </row>
    <row r="16" spans="1:7">
      <c r="A16" s="1">
        <v>40582</v>
      </c>
      <c r="B16">
        <v>88.1</v>
      </c>
      <c r="C16" s="2">
        <f>B16/B17-1</f>
        <v>-1.2331838565022513E-2</v>
      </c>
      <c r="E16" s="5">
        <f t="shared" si="1"/>
        <v>0.14999999999999997</v>
      </c>
      <c r="F16" s="6">
        <v>4</v>
      </c>
      <c r="G16" s="14">
        <f t="shared" si="0"/>
        <v>2.2440041632042051</v>
      </c>
    </row>
    <row r="17" spans="1:7">
      <c r="A17" s="1">
        <v>40546</v>
      </c>
      <c r="B17">
        <v>89.2</v>
      </c>
      <c r="C17" s="2">
        <f>B17/B18-1</f>
        <v>0.23187405054550481</v>
      </c>
      <c r="E17" s="13">
        <f t="shared" si="1"/>
        <v>0.17499999999999996</v>
      </c>
      <c r="F17" s="14">
        <v>0</v>
      </c>
      <c r="G17" s="14">
        <f t="shared" si="0"/>
        <v>0.83884955921972493</v>
      </c>
    </row>
    <row r="18" spans="1:7">
      <c r="A18" s="1">
        <v>40513</v>
      </c>
      <c r="B18">
        <v>72.41</v>
      </c>
      <c r="C18" s="2">
        <f>B18/B19-1</f>
        <v>1.3829345871938514E-3</v>
      </c>
      <c r="E18" s="5">
        <f t="shared" si="1"/>
        <v>0.19999999999999996</v>
      </c>
      <c r="F18" s="6">
        <v>0</v>
      </c>
      <c r="G18" s="14">
        <f t="shared" si="0"/>
        <v>0.26356428109927665</v>
      </c>
    </row>
    <row r="19" spans="1:7">
      <c r="A19" s="1">
        <v>40483</v>
      </c>
      <c r="B19">
        <v>72.31</v>
      </c>
      <c r="C19" s="2">
        <f>B19/B20-1</f>
        <v>3.3442904101757875E-2</v>
      </c>
      <c r="E19" s="13">
        <f t="shared" si="1"/>
        <v>0.22499999999999995</v>
      </c>
      <c r="F19" s="14">
        <v>0</v>
      </c>
      <c r="G19" s="14">
        <f t="shared" si="0"/>
        <v>6.9600212172922782E-2</v>
      </c>
    </row>
    <row r="20" spans="1:7">
      <c r="A20" s="1">
        <v>40452</v>
      </c>
      <c r="B20">
        <v>69.97</v>
      </c>
      <c r="C20" s="2">
        <f>B20/B21-1</f>
        <v>2.2953216374268948E-2</v>
      </c>
      <c r="E20" s="5">
        <f t="shared" si="1"/>
        <v>0.24999999999999994</v>
      </c>
      <c r="F20" s="6">
        <v>1</v>
      </c>
      <c r="G20" s="14">
        <f t="shared" si="0"/>
        <v>1.5446614218176502E-2</v>
      </c>
    </row>
    <row r="21" spans="1:7">
      <c r="A21" s="1">
        <v>40422</v>
      </c>
      <c r="B21">
        <v>68.400000000000006</v>
      </c>
      <c r="C21" s="2">
        <f>B21/B22-1</f>
        <v>6.8750000000000089E-2</v>
      </c>
      <c r="E21" s="13">
        <f t="shared" si="1"/>
        <v>0.27499999999999997</v>
      </c>
      <c r="F21" s="14">
        <v>0</v>
      </c>
      <c r="G21" s="14">
        <f t="shared" si="0"/>
        <v>2.8809115848693612E-3</v>
      </c>
    </row>
    <row r="22" spans="1:7">
      <c r="A22" s="1">
        <v>40392</v>
      </c>
      <c r="B22">
        <v>64</v>
      </c>
      <c r="C22" s="2">
        <f>B22/B23-1</f>
        <v>2.6134359467692825E-2</v>
      </c>
      <c r="E22" s="5">
        <f t="shared" si="1"/>
        <v>0.3</v>
      </c>
      <c r="F22" s="6">
        <v>0</v>
      </c>
      <c r="G22" s="14">
        <f t="shared" si="0"/>
        <v>4.5151677914501143E-4</v>
      </c>
    </row>
    <row r="23" spans="1:7">
      <c r="A23" s="1">
        <v>40360</v>
      </c>
      <c r="B23">
        <v>62.37</v>
      </c>
      <c r="C23" s="2">
        <f>B23/B24-1</f>
        <v>6.2521294718909548E-2</v>
      </c>
      <c r="E23" s="13">
        <f t="shared" si="1"/>
        <v>0.32500000000000001</v>
      </c>
      <c r="F23" s="14">
        <v>0</v>
      </c>
      <c r="G23" s="14">
        <f t="shared" si="0"/>
        <v>5.9461695669948966E-5</v>
      </c>
    </row>
    <row r="24" spans="1:7" ht="15" thickBot="1">
      <c r="A24" s="1">
        <v>40330</v>
      </c>
      <c r="B24">
        <v>58.7</v>
      </c>
      <c r="C24" s="2">
        <f>B24/B25-1</f>
        <v>3.2360182905381674E-2</v>
      </c>
      <c r="E24" s="7">
        <f t="shared" si="1"/>
        <v>0.35000000000000003</v>
      </c>
      <c r="F24" s="8">
        <v>0</v>
      </c>
      <c r="G24" s="14">
        <f t="shared" si="0"/>
        <v>6.5794666267438018E-6</v>
      </c>
    </row>
    <row r="25" spans="1:7">
      <c r="A25" s="1">
        <v>40301</v>
      </c>
      <c r="B25">
        <v>56.86</v>
      </c>
      <c r="C25" s="2">
        <f>B25/B26-1</f>
        <v>6.5498318286421053E-3</v>
      </c>
    </row>
    <row r="26" spans="1:7">
      <c r="A26" s="1">
        <v>40269</v>
      </c>
      <c r="B26">
        <v>56.49</v>
      </c>
      <c r="C26" s="2">
        <f>B26/B27-1</f>
        <v>-9.6423562412342179E-3</v>
      </c>
    </row>
    <row r="27" spans="1:7">
      <c r="A27" s="1">
        <v>40238</v>
      </c>
      <c r="B27">
        <v>57.04</v>
      </c>
      <c r="C27" s="2">
        <f>B27/B28-1</f>
        <v>3.8412525031858769E-2</v>
      </c>
    </row>
    <row r="28" spans="1:7">
      <c r="A28" s="1">
        <v>40212</v>
      </c>
      <c r="B28">
        <v>54.93</v>
      </c>
      <c r="C28" s="2">
        <f>B28/B29-1</f>
        <v>2.9229904440697174E-2</v>
      </c>
    </row>
    <row r="29" spans="1:7">
      <c r="A29" s="1">
        <v>40182</v>
      </c>
      <c r="B29">
        <v>53.37</v>
      </c>
      <c r="C29" s="2">
        <f>B29/B30-1</f>
        <v>-2.3421774931381534E-2</v>
      </c>
    </row>
    <row r="30" spans="1:7">
      <c r="A30" s="1">
        <v>40148</v>
      </c>
      <c r="B30">
        <v>54.65</v>
      </c>
      <c r="C30" s="2">
        <f>B30/B31-1</f>
        <v>3.2886032886032979E-2</v>
      </c>
    </row>
    <row r="31" spans="1:7">
      <c r="A31" s="1">
        <v>40119</v>
      </c>
      <c r="B31">
        <v>52.91</v>
      </c>
      <c r="C31" s="2">
        <f>B31/B32-1</f>
        <v>0</v>
      </c>
    </row>
    <row r="32" spans="1:7">
      <c r="A32" s="1">
        <v>40087</v>
      </c>
      <c r="B32">
        <v>52.91</v>
      </c>
      <c r="C32" s="2">
        <f>B32/B33-1</f>
        <v>-5.2641473961271279E-3</v>
      </c>
    </row>
    <row r="33" spans="1:3">
      <c r="A33" s="1">
        <v>40057</v>
      </c>
      <c r="B33">
        <v>53.19</v>
      </c>
      <c r="C33" s="2">
        <f>B33/B34-1</f>
        <v>2.6635784597567991E-2</v>
      </c>
    </row>
    <row r="34" spans="1:3">
      <c r="A34" s="1">
        <v>40028</v>
      </c>
      <c r="B34">
        <v>51.81</v>
      </c>
      <c r="C34" s="2">
        <f>B34/B35-1</f>
        <v>-8.9775122979620536E-2</v>
      </c>
    </row>
    <row r="35" spans="1:3">
      <c r="A35" s="1">
        <v>39995</v>
      </c>
      <c r="B35">
        <v>56.92</v>
      </c>
      <c r="C35" s="2">
        <f>B35/B36-1</f>
        <v>4.5887751500177654E-3</v>
      </c>
    </row>
    <row r="36" spans="1:3">
      <c r="A36" s="1">
        <v>39965</v>
      </c>
      <c r="B36">
        <v>56.66</v>
      </c>
      <c r="C36" s="2">
        <f>B36/B37-1</f>
        <v>5.6301267710663572E-2</v>
      </c>
    </row>
    <row r="37" spans="1:3">
      <c r="A37" s="1">
        <v>39937</v>
      </c>
      <c r="B37">
        <v>53.64</v>
      </c>
      <c r="C37" s="2">
        <f>B37/B38-1</f>
        <v>-1.577981651376148E-2</v>
      </c>
    </row>
    <row r="38" spans="1:3">
      <c r="A38" s="1">
        <v>39904</v>
      </c>
      <c r="B38">
        <v>54.5</v>
      </c>
      <c r="C38" s="2">
        <f>B38/B39-1</f>
        <v>1.7740429505135547E-2</v>
      </c>
    </row>
    <row r="39" spans="1:3">
      <c r="A39" s="1">
        <v>39874</v>
      </c>
      <c r="B39">
        <v>53.55</v>
      </c>
      <c r="C39" s="2">
        <f>B39/B40-1</f>
        <v>0.14840231610551124</v>
      </c>
    </row>
    <row r="40" spans="1:3">
      <c r="A40" s="1">
        <v>39846</v>
      </c>
      <c r="B40">
        <v>46.63</v>
      </c>
      <c r="C40" s="2">
        <f>B40/B41-1</f>
        <v>5.4738746889843926E-2</v>
      </c>
    </row>
    <row r="41" spans="1:3">
      <c r="A41" s="1">
        <v>39818</v>
      </c>
      <c r="B41">
        <v>44.21</v>
      </c>
      <c r="C41" s="2">
        <f>B41/B42-1</f>
        <v>-4.4727744165946381E-2</v>
      </c>
    </row>
    <row r="42" spans="1:3">
      <c r="A42" s="1">
        <v>39783</v>
      </c>
      <c r="B42">
        <v>46.28</v>
      </c>
      <c r="C42" s="2">
        <f>B42/B43-1</f>
        <v>1.8934390136503776E-2</v>
      </c>
    </row>
    <row r="43" spans="1:3">
      <c r="A43" s="1">
        <v>39755</v>
      </c>
      <c r="B43">
        <v>45.42</v>
      </c>
      <c r="C43" s="2">
        <f>B43/B44-1</f>
        <v>-3.4849128771780702E-2</v>
      </c>
    </row>
    <row r="44" spans="1:3">
      <c r="A44" s="1">
        <v>39722</v>
      </c>
      <c r="B44">
        <v>47.06</v>
      </c>
      <c r="C44" s="2">
        <f>B44/B45-1</f>
        <v>-0.21905077995353461</v>
      </c>
    </row>
    <row r="45" spans="1:3">
      <c r="A45" s="1">
        <v>39692</v>
      </c>
      <c r="B45">
        <v>60.26</v>
      </c>
      <c r="C45" s="2">
        <f>B45/B46-1</f>
        <v>-5.0874153409985912E-2</v>
      </c>
    </row>
    <row r="46" spans="1:3">
      <c r="A46" s="1">
        <v>39661</v>
      </c>
      <c r="B46">
        <v>63.49</v>
      </c>
      <c r="C46" s="2">
        <f>B46/B47-1</f>
        <v>1.2922782386726173E-2</v>
      </c>
    </row>
    <row r="47" spans="1:3">
      <c r="A47" s="1">
        <v>39630</v>
      </c>
      <c r="B47">
        <v>62.68</v>
      </c>
      <c r="C47" s="2">
        <f>B47/B48-1</f>
        <v>-1.0263698089373108E-2</v>
      </c>
    </row>
    <row r="48" spans="1:3">
      <c r="A48" s="1">
        <v>39601</v>
      </c>
      <c r="B48">
        <v>63.33</v>
      </c>
      <c r="C48" s="2">
        <f>B48/B49-1</f>
        <v>4.1269319302860819E-2</v>
      </c>
    </row>
    <row r="49" spans="1:3">
      <c r="A49" s="1">
        <v>39570</v>
      </c>
      <c r="B49">
        <v>60.82</v>
      </c>
      <c r="C49" s="2">
        <f>B49/B50-1</f>
        <v>-3.9633664929733081E-2</v>
      </c>
    </row>
    <row r="50" spans="1:3">
      <c r="A50" s="1">
        <v>39539</v>
      </c>
      <c r="B50">
        <v>63.33</v>
      </c>
      <c r="C50" s="2">
        <f>B50/B51-1</f>
        <v>-1.7530251318647161E-2</v>
      </c>
    </row>
    <row r="51" spans="1:3">
      <c r="A51" s="1">
        <v>39510</v>
      </c>
      <c r="B51">
        <v>64.459999999999994</v>
      </c>
      <c r="C51" s="2">
        <f>B51/B52-1</f>
        <v>3.1030070377479069E-2</v>
      </c>
    </row>
    <row r="52" spans="1:3">
      <c r="A52" s="1">
        <v>39479</v>
      </c>
      <c r="B52">
        <v>62.52</v>
      </c>
      <c r="C52" s="2">
        <f>B52/B53-1</f>
        <v>0.13962814436748094</v>
      </c>
    </row>
    <row r="53" spans="1:3">
      <c r="A53" s="1">
        <v>39456</v>
      </c>
      <c r="B53">
        <v>54.86</v>
      </c>
      <c r="C53" s="2">
        <f>B53/B54-1</f>
        <v>0.13534768211920523</v>
      </c>
    </row>
    <row r="54" spans="1:3">
      <c r="A54" s="1">
        <v>39419</v>
      </c>
      <c r="B54">
        <v>48.32</v>
      </c>
      <c r="C54" s="2">
        <f>B54/B55-1</f>
        <v>-6.987487969201156E-2</v>
      </c>
    </row>
    <row r="55" spans="1:3">
      <c r="A55" s="1">
        <v>39387</v>
      </c>
      <c r="B55">
        <v>51.95</v>
      </c>
      <c r="C55" s="2">
        <f>B55/B56-1</f>
        <v>3.6926147704590795E-2</v>
      </c>
    </row>
    <row r="56" spans="1:3">
      <c r="A56" s="1">
        <v>39356</v>
      </c>
      <c r="B56">
        <v>50.1</v>
      </c>
      <c r="C56" s="2">
        <f>B56/B57-1</f>
        <v>1.8085754927860132E-2</v>
      </c>
    </row>
    <row r="57" spans="1:3">
      <c r="A57" s="1">
        <v>39328</v>
      </c>
      <c r="B57">
        <v>49.21</v>
      </c>
      <c r="C57" s="2">
        <f>B57/B58-1</f>
        <v>4.104082927861219E-2</v>
      </c>
    </row>
    <row r="58" spans="1:3">
      <c r="A58" s="1">
        <v>39295</v>
      </c>
      <c r="B58">
        <v>47.27</v>
      </c>
      <c r="C58" s="2">
        <f>B58/B59-1</f>
        <v>5.5840964931874071E-2</v>
      </c>
    </row>
    <row r="59" spans="1:3">
      <c r="A59" s="1">
        <v>39265</v>
      </c>
      <c r="B59">
        <v>44.77</v>
      </c>
      <c r="C59" s="2">
        <f>B59/B60-1</f>
        <v>3.4188034188034289E-2</v>
      </c>
    </row>
    <row r="60" spans="1:3">
      <c r="A60" s="1">
        <v>39234</v>
      </c>
      <c r="B60">
        <v>43.29</v>
      </c>
      <c r="C60" s="2">
        <f>B60/B61-1</f>
        <v>1.1448598130841203E-2</v>
      </c>
    </row>
    <row r="61" spans="1:3">
      <c r="A61" s="1">
        <v>39203</v>
      </c>
      <c r="B61">
        <v>42.8</v>
      </c>
      <c r="C61" s="2">
        <f>B61/B62-1</f>
        <v>-1.7447199265381186E-2</v>
      </c>
    </row>
    <row r="62" spans="1:3">
      <c r="A62" s="1">
        <v>39174</v>
      </c>
      <c r="B62">
        <v>43.56</v>
      </c>
      <c r="C62" s="2">
        <f>B62/B63-1</f>
        <v>-1.5593220338983027E-2</v>
      </c>
    </row>
    <row r="63" spans="1:3">
      <c r="A63" s="1">
        <v>39142</v>
      </c>
      <c r="B63">
        <v>44.25</v>
      </c>
      <c r="C63" s="2">
        <f>B63/B64-1</f>
        <v>3.2190342897130853E-2</v>
      </c>
    </row>
    <row r="64" spans="1:3">
      <c r="A64" s="1">
        <v>39114</v>
      </c>
      <c r="B64">
        <v>42.87</v>
      </c>
      <c r="C64" s="2">
        <f>B64/B65-1</f>
        <v>-1.7419206967682954E-2</v>
      </c>
    </row>
    <row r="65" spans="1:3">
      <c r="A65" s="1">
        <v>39083</v>
      </c>
      <c r="B65">
        <v>43.63</v>
      </c>
      <c r="C65" s="2">
        <f>B65/B66-1</f>
        <v>4.2782026768642512E-2</v>
      </c>
    </row>
    <row r="66" spans="1:3">
      <c r="A66" s="1">
        <v>39052</v>
      </c>
      <c r="B66">
        <v>41.84</v>
      </c>
      <c r="C66" s="2">
        <f>B66/B67-1</f>
        <v>3.0795762503079471E-2</v>
      </c>
    </row>
    <row r="67" spans="1:3">
      <c r="A67" s="1">
        <v>39022</v>
      </c>
      <c r="B67">
        <v>40.590000000000003</v>
      </c>
      <c r="C67" s="2">
        <f>B67/B68-1</f>
        <v>3.1512071156289734E-2</v>
      </c>
    </row>
    <row r="68" spans="1:3">
      <c r="A68" s="1">
        <v>38992</v>
      </c>
      <c r="B68">
        <v>39.35</v>
      </c>
      <c r="C68" s="2">
        <f>B68/B69-1</f>
        <v>3.8258575197889222E-2</v>
      </c>
    </row>
    <row r="69" spans="1:3">
      <c r="A69" s="1">
        <v>38961</v>
      </c>
      <c r="B69">
        <v>37.9</v>
      </c>
      <c r="C69" s="2">
        <f>B69/B70-1</f>
        <v>1.6630901287553623E-2</v>
      </c>
    </row>
    <row r="70" spans="1:3">
      <c r="A70" s="1">
        <v>38930</v>
      </c>
      <c r="B70">
        <v>37.28</v>
      </c>
      <c r="C70" s="2">
        <f>B70/B71-1</f>
        <v>-6.8232941764558741E-2</v>
      </c>
    </row>
    <row r="71" spans="1:3">
      <c r="A71" s="1">
        <v>38901</v>
      </c>
      <c r="B71">
        <v>40.01</v>
      </c>
      <c r="C71" s="2">
        <f>B71/B72-1</f>
        <v>3.065430190623375E-2</v>
      </c>
    </row>
    <row r="72" spans="1:3">
      <c r="A72" s="1">
        <v>38869</v>
      </c>
      <c r="B72">
        <v>38.82</v>
      </c>
      <c r="C72" s="2">
        <f>B72/B73-1</f>
        <v>-2.4868123587038493E-2</v>
      </c>
    </row>
    <row r="73" spans="1:3">
      <c r="A73" s="1">
        <v>38838</v>
      </c>
      <c r="B73">
        <v>39.81</v>
      </c>
      <c r="C73" s="2">
        <f>B73/B74-1</f>
        <v>-2.1386430678466017E-2</v>
      </c>
    </row>
    <row r="74" spans="1:3">
      <c r="A74" s="1">
        <v>38810</v>
      </c>
      <c r="B74">
        <v>40.68</v>
      </c>
      <c r="C74" s="2">
        <f>B74/B75-1</f>
        <v>1.7237133710907848E-3</v>
      </c>
    </row>
    <row r="75" spans="1:3">
      <c r="A75" s="1">
        <v>38777</v>
      </c>
      <c r="B75">
        <v>40.61</v>
      </c>
      <c r="C75" s="2">
        <f>B75/B76-1</f>
        <v>3.2020330368487837E-2</v>
      </c>
    </row>
    <row r="76" spans="1:3">
      <c r="A76" s="1">
        <v>38749</v>
      </c>
      <c r="B76">
        <v>39.35</v>
      </c>
      <c r="C76" s="2">
        <f>B76/B77-1</f>
        <v>5.1295752070531719E-2</v>
      </c>
    </row>
    <row r="77" spans="1:3">
      <c r="A77" s="1">
        <v>38719</v>
      </c>
      <c r="B77">
        <v>37.43</v>
      </c>
      <c r="C77" s="2">
        <f>B77/B78-1</f>
        <v>-6.8983815335632581E-3</v>
      </c>
    </row>
    <row r="78" spans="1:3">
      <c r="A78" s="1">
        <v>38687</v>
      </c>
      <c r="B78">
        <v>37.69</v>
      </c>
      <c r="C78" s="2">
        <f>B78/B79-1</f>
        <v>-3.4373347435220358E-3</v>
      </c>
    </row>
    <row r="79" spans="1:3">
      <c r="A79" s="1">
        <v>38657</v>
      </c>
      <c r="B79">
        <v>37.82</v>
      </c>
      <c r="C79" s="2">
        <f>B79/B80-1</f>
        <v>3.4491907667817401E-3</v>
      </c>
    </row>
    <row r="80" spans="1:3">
      <c r="A80" s="1">
        <v>38628</v>
      </c>
      <c r="B80">
        <v>37.69</v>
      </c>
      <c r="C80" s="2">
        <f>B80/B81-1</f>
        <v>-2.0784619381657654E-2</v>
      </c>
    </row>
    <row r="81" spans="1:3">
      <c r="A81" s="1">
        <v>38596</v>
      </c>
      <c r="B81">
        <v>38.49</v>
      </c>
      <c r="C81" s="2">
        <f>B81/B82-1</f>
        <v>-4.916007905138331E-2</v>
      </c>
    </row>
    <row r="82" spans="1:3">
      <c r="A82" s="1">
        <v>38565</v>
      </c>
      <c r="B82">
        <v>40.479999999999997</v>
      </c>
      <c r="C82" s="2">
        <f>B82/B83-1</f>
        <v>2.50696378830082E-2</v>
      </c>
    </row>
    <row r="83" spans="1:3">
      <c r="A83" s="1">
        <v>38534</v>
      </c>
      <c r="B83">
        <v>39.49</v>
      </c>
      <c r="C83" s="2">
        <f>B83/B84-1</f>
        <v>0.10338083263481423</v>
      </c>
    </row>
    <row r="84" spans="1:3">
      <c r="A84" s="1">
        <v>38504</v>
      </c>
      <c r="B84">
        <v>35.79</v>
      </c>
      <c r="C84" s="2">
        <f>B84/B85-1</f>
        <v>3.8896952104499061E-2</v>
      </c>
    </row>
    <row r="85" spans="1:3">
      <c r="A85" s="1">
        <v>38474</v>
      </c>
      <c r="B85">
        <v>34.450000000000003</v>
      </c>
      <c r="C85" s="2">
        <f>B85/B86-1</f>
        <v>4.6660834062410839E-3</v>
      </c>
    </row>
    <row r="86" spans="1:3">
      <c r="A86" s="1">
        <v>38443</v>
      </c>
      <c r="B86">
        <v>34.29</v>
      </c>
      <c r="C86" s="2">
        <f>B86/B87-1</f>
        <v>-5.66712517193948E-2</v>
      </c>
    </row>
    <row r="87" spans="1:3">
      <c r="A87" s="1">
        <v>38412</v>
      </c>
      <c r="B87">
        <v>36.35</v>
      </c>
      <c r="C87" s="2">
        <f>B87/B88-1</f>
        <v>1.8778026905829748E-2</v>
      </c>
    </row>
    <row r="88" spans="1:3">
      <c r="A88" s="1">
        <v>38384</v>
      </c>
      <c r="B88">
        <v>35.68</v>
      </c>
      <c r="C88" s="2">
        <f>B88/B89-1</f>
        <v>0</v>
      </c>
    </row>
    <row r="89" spans="1:3">
      <c r="A89" s="1">
        <v>38355</v>
      </c>
      <c r="B89">
        <v>35.68</v>
      </c>
      <c r="C89" s="2">
        <f>B89/B90-1</f>
        <v>2.3816355810616807E-2</v>
      </c>
    </row>
    <row r="90" spans="1:3">
      <c r="A90" s="1">
        <v>38322</v>
      </c>
      <c r="B90">
        <v>34.85</v>
      </c>
      <c r="C90" s="2">
        <f>B90/B91-1</f>
        <v>-2.3262331838564965E-2</v>
      </c>
    </row>
    <row r="91" spans="1:3">
      <c r="A91" s="1">
        <v>38292</v>
      </c>
      <c r="B91">
        <v>35.68</v>
      </c>
      <c r="C91" s="2">
        <f>B91/B92-1</f>
        <v>0.10327767470624605</v>
      </c>
    </row>
    <row r="92" spans="1:3">
      <c r="A92" s="1">
        <v>38261</v>
      </c>
      <c r="B92">
        <v>32.340000000000003</v>
      </c>
      <c r="C92" s="2">
        <f>B92/B93-1</f>
        <v>2.6666666666666838E-2</v>
      </c>
    </row>
    <row r="93" spans="1:3">
      <c r="A93" s="1">
        <v>38231</v>
      </c>
      <c r="B93">
        <v>31.5</v>
      </c>
      <c r="C93" s="2">
        <f>B93/B94-1</f>
        <v>4.6164065094652873E-2</v>
      </c>
    </row>
    <row r="94" spans="1:3">
      <c r="A94" s="1">
        <v>38201</v>
      </c>
      <c r="B94">
        <v>30.11</v>
      </c>
      <c r="C94" s="2">
        <f>B94/B95-1</f>
        <v>9.3865236339256697E-3</v>
      </c>
    </row>
    <row r="95" spans="1:3">
      <c r="A95" s="1">
        <v>38169</v>
      </c>
      <c r="B95">
        <v>29.83</v>
      </c>
      <c r="C95" s="2">
        <f>B95/B96-1</f>
        <v>0.10686456400742106</v>
      </c>
    </row>
    <row r="96" spans="1:3">
      <c r="A96" s="1">
        <v>38139</v>
      </c>
      <c r="B96">
        <v>26.95</v>
      </c>
      <c r="C96" s="2">
        <f>B96/B97-1</f>
        <v>7.4133120765245142E-2</v>
      </c>
    </row>
    <row r="97" spans="1:3">
      <c r="A97" s="1">
        <v>38110</v>
      </c>
      <c r="B97">
        <v>25.09</v>
      </c>
      <c r="C97" s="2">
        <f>B97/B98-1</f>
        <v>9.2518101367660144E-3</v>
      </c>
    </row>
    <row r="98" spans="1:3">
      <c r="A98" s="1">
        <v>38078</v>
      </c>
      <c r="B98">
        <v>24.86</v>
      </c>
      <c r="C98" s="2">
        <f>B98/B99-1</f>
        <v>-5.2952380952380973E-2</v>
      </c>
    </row>
    <row r="99" spans="1:3">
      <c r="A99" s="1">
        <v>38047</v>
      </c>
      <c r="B99">
        <v>26.25</v>
      </c>
      <c r="C99" s="2">
        <f>B99/B100-1</f>
        <v>3.6320568495854744E-2</v>
      </c>
    </row>
    <row r="100" spans="1:3">
      <c r="A100" s="1">
        <v>38019</v>
      </c>
      <c r="B100">
        <v>25.33</v>
      </c>
      <c r="C100" s="2">
        <f>B100/B101-1</f>
        <v>2.8420625253755549E-2</v>
      </c>
    </row>
    <row r="101" spans="1:3">
      <c r="A101" s="1">
        <v>37987</v>
      </c>
      <c r="B101">
        <v>24.63</v>
      </c>
      <c r="C101" s="2">
        <f>B101/B102-1</f>
        <v>7.5076385857703931E-2</v>
      </c>
    </row>
    <row r="102" spans="1:3">
      <c r="A102" s="1">
        <v>37956</v>
      </c>
      <c r="B102">
        <v>22.91</v>
      </c>
      <c r="C102" s="2">
        <f>B102/B103-1</f>
        <v>-2.3860247123988043E-2</v>
      </c>
    </row>
    <row r="103" spans="1:3">
      <c r="A103" s="1">
        <v>37928</v>
      </c>
      <c r="B103">
        <v>23.47</v>
      </c>
      <c r="C103" s="2">
        <f>B103/B104-1</f>
        <v>-5.5913113435237305E-2</v>
      </c>
    </row>
    <row r="104" spans="1:3">
      <c r="A104" s="1">
        <v>37895</v>
      </c>
      <c r="B104">
        <v>24.86</v>
      </c>
      <c r="C104" s="2">
        <f>B104/B105-1</f>
        <v>0.11680143755615435</v>
      </c>
    </row>
    <row r="105" spans="1:3">
      <c r="A105" s="1">
        <v>37865</v>
      </c>
      <c r="B105">
        <v>22.26</v>
      </c>
      <c r="C105" s="2">
        <f>B105/B106-1</f>
        <v>-2.0246478873239271E-2</v>
      </c>
    </row>
    <row r="106" spans="1:3">
      <c r="A106" s="1">
        <v>37834</v>
      </c>
      <c r="B106">
        <v>22.72</v>
      </c>
      <c r="C106" s="2">
        <f>B106/B107-1</f>
        <v>2.4808299503833897E-2</v>
      </c>
    </row>
    <row r="107" spans="1:3">
      <c r="A107" s="1">
        <v>37803</v>
      </c>
      <c r="B107">
        <v>22.17</v>
      </c>
      <c r="C107" s="2">
        <f>B107/B108-1</f>
        <v>2.3073373327180402E-2</v>
      </c>
    </row>
    <row r="108" spans="1:3">
      <c r="A108" s="1">
        <v>37774</v>
      </c>
      <c r="B108">
        <v>21.67</v>
      </c>
      <c r="C108" s="2">
        <f>B108/B109-1</f>
        <v>2.4102079395085241E-2</v>
      </c>
    </row>
    <row r="109" spans="1:3">
      <c r="A109" s="1">
        <v>37742</v>
      </c>
      <c r="B109">
        <v>21.16</v>
      </c>
      <c r="C109" s="2">
        <f>B109/B110-1</f>
        <v>-3.3348560986751985E-2</v>
      </c>
    </row>
    <row r="110" spans="1:3">
      <c r="A110" s="1">
        <v>37712</v>
      </c>
      <c r="B110">
        <v>21.89</v>
      </c>
      <c r="C110" s="2">
        <f>B110/B111-1</f>
        <v>-4.6187363834422568E-2</v>
      </c>
    </row>
    <row r="111" spans="1:3">
      <c r="A111" s="1">
        <v>37683</v>
      </c>
      <c r="B111">
        <v>22.95</v>
      </c>
      <c r="C111" s="2">
        <f>B111/B112-1</f>
        <v>2.8686687584043025E-2</v>
      </c>
    </row>
    <row r="112" spans="1:3">
      <c r="A112" s="1">
        <v>37655</v>
      </c>
      <c r="B112">
        <v>22.31</v>
      </c>
      <c r="C112" s="2">
        <f>B112/B113-1</f>
        <v>-7.886044591246899E-2</v>
      </c>
    </row>
    <row r="113" spans="1:3">
      <c r="A113" s="1">
        <v>37622</v>
      </c>
      <c r="B113">
        <v>24.22</v>
      </c>
      <c r="C113" s="2">
        <f>B113/B114-1</f>
        <v>0.10644129739607111</v>
      </c>
    </row>
    <row r="114" spans="1:3">
      <c r="A114" s="1">
        <v>37592</v>
      </c>
      <c r="B114">
        <v>21.89</v>
      </c>
      <c r="C114" s="2">
        <f>B114/B115-1</f>
        <v>4.2877560743211252E-2</v>
      </c>
    </row>
    <row r="115" spans="1:3">
      <c r="A115" s="1">
        <v>37561</v>
      </c>
      <c r="B115">
        <v>20.99</v>
      </c>
      <c r="C115" s="2">
        <f>B115/B116-1</f>
        <v>1.8437651625424545E-2</v>
      </c>
    </row>
    <row r="116" spans="1:3">
      <c r="A116" s="1">
        <v>37530</v>
      </c>
      <c r="B116">
        <v>20.61</v>
      </c>
      <c r="C116" s="2">
        <f>B116/B117-1</f>
        <v>2.3336643495531328E-2</v>
      </c>
    </row>
    <row r="117" spans="1:3">
      <c r="A117" s="1">
        <v>37501</v>
      </c>
      <c r="B117">
        <v>20.14</v>
      </c>
      <c r="C117" s="2">
        <f>B117/B118-1</f>
        <v>7.7005347593583018E-2</v>
      </c>
    </row>
    <row r="118" spans="1:3">
      <c r="A118" s="1">
        <v>37469</v>
      </c>
      <c r="B118">
        <v>18.7</v>
      </c>
      <c r="C118" s="2">
        <f>B118/B119-1</f>
        <v>-7.9271294928606628E-2</v>
      </c>
    </row>
    <row r="119" spans="1:3">
      <c r="A119" s="1">
        <v>37438</v>
      </c>
      <c r="B119">
        <v>20.309999999999999</v>
      </c>
      <c r="C119" s="2">
        <f>B119/B120-1</f>
        <v>-0.11503267973856213</v>
      </c>
    </row>
    <row r="120" spans="1:3">
      <c r="A120" s="1">
        <v>37410</v>
      </c>
      <c r="B120">
        <v>22.95</v>
      </c>
      <c r="C120" s="2">
        <f>B120/B121-1</f>
        <v>9.23482849604218E-3</v>
      </c>
    </row>
    <row r="121" spans="1:3">
      <c r="A121" s="1">
        <v>37377</v>
      </c>
      <c r="B121">
        <v>22.74</v>
      </c>
      <c r="C121" s="2">
        <f>B121/B122-1</f>
        <v>3.8830516217450706E-2</v>
      </c>
    </row>
    <row r="122" spans="1:3">
      <c r="A122" s="1">
        <v>37347</v>
      </c>
      <c r="B122">
        <v>21.89</v>
      </c>
      <c r="C122" s="2">
        <f>B122/B123-1</f>
        <v>2.0037278657968338E-2</v>
      </c>
    </row>
    <row r="123" spans="1:3">
      <c r="A123" s="1">
        <v>37316</v>
      </c>
      <c r="B123">
        <v>21.46</v>
      </c>
      <c r="C123" s="2">
        <f>B123/B124-1</f>
        <v>1.4177693761814769E-2</v>
      </c>
    </row>
    <row r="124" spans="1:3">
      <c r="A124" s="1">
        <v>37288</v>
      </c>
      <c r="B124">
        <v>21.16</v>
      </c>
      <c r="C124" s="2">
        <f>B124/B125-1</f>
        <v>-4.2352941176470038E-3</v>
      </c>
    </row>
    <row r="125" spans="1:3">
      <c r="A125" s="1">
        <v>37257</v>
      </c>
      <c r="B125">
        <v>21.25</v>
      </c>
      <c r="C125" s="2">
        <f>B125/B126-1</f>
        <v>-3.8461538461538547E-2</v>
      </c>
    </row>
    <row r="126" spans="1:3">
      <c r="A126" s="1">
        <v>37228</v>
      </c>
      <c r="B126">
        <v>22.1</v>
      </c>
      <c r="C126" s="2">
        <f>B126/B127-1</f>
        <v>0.1281265952016335</v>
      </c>
    </row>
    <row r="127" spans="1:3">
      <c r="A127" s="1">
        <v>37196</v>
      </c>
      <c r="B127">
        <v>19.59</v>
      </c>
      <c r="C127" s="2">
        <f>B127/B128-1</f>
        <v>-1.7059708981435051E-2</v>
      </c>
    </row>
    <row r="128" spans="1:3">
      <c r="A128" s="1">
        <v>37165</v>
      </c>
      <c r="B128">
        <v>19.93</v>
      </c>
      <c r="C128" s="2">
        <f>B128/B129-1</f>
        <v>6.8060021436227247E-2</v>
      </c>
    </row>
    <row r="129" spans="1:6">
      <c r="A129" s="1">
        <v>37137</v>
      </c>
      <c r="B129">
        <v>18.66</v>
      </c>
      <c r="C129" s="2">
        <f>B129/B130-1</f>
        <v>-3.0649350649350593E-2</v>
      </c>
    </row>
    <row r="130" spans="1:6">
      <c r="A130" s="1">
        <v>37104</v>
      </c>
      <c r="B130">
        <v>19.25</v>
      </c>
      <c r="C130" s="2">
        <f>B130/B131-1</f>
        <v>1.7979904812268632E-2</v>
      </c>
    </row>
    <row r="131" spans="1:6">
      <c r="A131" s="1">
        <v>37074</v>
      </c>
      <c r="B131">
        <v>18.91</v>
      </c>
      <c r="C131" s="2">
        <f>B131/B132-1</f>
        <v>-4.1075050709939109E-2</v>
      </c>
    </row>
    <row r="132" spans="1:6">
      <c r="A132" s="1">
        <v>37043</v>
      </c>
      <c r="B132">
        <v>19.72</v>
      </c>
      <c r="C132" s="2">
        <f>B132/B133-1</f>
        <v>-0.14409722222222221</v>
      </c>
    </row>
    <row r="133" spans="1:6">
      <c r="A133" s="1">
        <v>37012</v>
      </c>
      <c r="B133">
        <v>23.04</v>
      </c>
      <c r="C133" s="2">
        <f>B133/B134-1</f>
        <v>-6.150712830957239E-2</v>
      </c>
    </row>
    <row r="134" spans="1:6">
      <c r="A134" s="1">
        <v>36983</v>
      </c>
      <c r="B134">
        <v>24.55</v>
      </c>
      <c r="C134" s="2">
        <f>B134/B135-1</f>
        <v>3.9813638288860753E-2</v>
      </c>
    </row>
    <row r="135" spans="1:6">
      <c r="A135" s="1">
        <v>36951</v>
      </c>
      <c r="B135">
        <v>23.61</v>
      </c>
      <c r="C135" s="2">
        <f>B135/B136-1</f>
        <v>-6.6798418972332074E-2</v>
      </c>
    </row>
    <row r="136" spans="1:6">
      <c r="A136" s="1">
        <v>36923</v>
      </c>
      <c r="B136">
        <v>25.3</v>
      </c>
      <c r="C136" s="2">
        <f>B136/B137-1</f>
        <v>-0.13563375469764261</v>
      </c>
    </row>
    <row r="137" spans="1:6">
      <c r="A137" s="1">
        <v>36892</v>
      </c>
      <c r="B137">
        <v>29.27</v>
      </c>
      <c r="C137" s="2">
        <f>B137/B138-1</f>
        <v>1.986062717770043E-2</v>
      </c>
    </row>
    <row r="138" spans="1:6">
      <c r="A138" s="1">
        <v>36861</v>
      </c>
      <c r="B138">
        <v>28.7</v>
      </c>
      <c r="C138" s="2">
        <f>B138/B139-1</f>
        <v>-0.20011148272017842</v>
      </c>
      <c r="E138" s="1"/>
    </row>
    <row r="139" spans="1:6">
      <c r="A139" s="1">
        <v>36845</v>
      </c>
      <c r="B139">
        <v>35.880000000000003</v>
      </c>
      <c r="E139" s="1"/>
    </row>
    <row r="140" spans="1:6">
      <c r="B140" t="s">
        <v>2</v>
      </c>
      <c r="C140" s="3">
        <f>AVERAGE(C2:C138)</f>
        <v>8.3345495633875989E-3</v>
      </c>
      <c r="E140" s="4" t="s">
        <v>8</v>
      </c>
      <c r="F140" s="2">
        <f>表格1[[#This Row],[月報酬率]]*12</f>
        <v>0.10001459476065119</v>
      </c>
    </row>
    <row r="141" spans="1:6">
      <c r="B141" t="s">
        <v>3</v>
      </c>
      <c r="C141" s="4">
        <f>STDEVP(C2:C138)</f>
        <v>5.9561674718714021E-2</v>
      </c>
      <c r="E141" s="4" t="s">
        <v>9</v>
      </c>
      <c r="F141" s="2">
        <f>表格1[[#This Row],[月報酬率]]*12^0.5</f>
        <v>0.2063276935934068</v>
      </c>
    </row>
  </sheetData>
  <phoneticPr fontId="18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中華電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怪老子</cp:lastModifiedBy>
  <dcterms:created xsi:type="dcterms:W3CDTF">2012-04-24T06:34:17Z</dcterms:created>
  <dcterms:modified xsi:type="dcterms:W3CDTF">2012-05-06T22:51:58Z</dcterms:modified>
</cp:coreProperties>
</file>