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Google 雲端硬碟\怪老子學堂\課程資料\看懂財報選好股\簡報檔\進階\上課用Excel\"/>
    </mc:Choice>
  </mc:AlternateContent>
  <bookViews>
    <workbookView xWindow="0" yWindow="0" windowWidth="12210" windowHeight="5355"/>
  </bookViews>
  <sheets>
    <sheet name="工作表1" sheetId="1" r:id="rId1"/>
  </sheets>
  <definedNames>
    <definedName name="每股盈餘">工作表1!$B$2</definedName>
    <definedName name="每股淨值">工作表1!$B$1</definedName>
    <definedName name="股東權益報酬率">工作表1!$B$4</definedName>
    <definedName name="要求報酬率">工作表1!$B$5</definedName>
    <definedName name="配息率">工作表1!$B$3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10" i="1"/>
  <c r="H11" i="1"/>
  <c r="H12" i="1"/>
  <c r="H13" i="1"/>
  <c r="H14" i="1"/>
  <c r="D9" i="1" l="1"/>
  <c r="B9" i="1"/>
  <c r="E10" i="1" l="1"/>
  <c r="F10" i="1" s="1"/>
  <c r="B10" i="1"/>
  <c r="C10" i="1" l="1"/>
  <c r="D10" i="1" s="1"/>
  <c r="B11" i="1" s="1"/>
  <c r="G11" i="1" s="1"/>
  <c r="G10" i="1"/>
  <c r="E11" i="1"/>
  <c r="F11" i="1" s="1"/>
  <c r="C11" i="1"/>
  <c r="D11" i="1" s="1"/>
  <c r="B12" i="1" s="1"/>
  <c r="G12" i="1" s="1"/>
  <c r="E12" i="1" l="1"/>
  <c r="F12" i="1" s="1"/>
  <c r="C12" i="1"/>
  <c r="D12" i="1" s="1"/>
  <c r="B13" i="1" s="1"/>
  <c r="G13" i="1" s="1"/>
  <c r="E13" i="1" l="1"/>
  <c r="F13" i="1" s="1"/>
  <c r="C13" i="1"/>
  <c r="D13" i="1" s="1"/>
  <c r="B14" i="1" s="1"/>
  <c r="G14" i="1" s="1"/>
  <c r="E14" i="1" l="1"/>
  <c r="F14" i="1" s="1"/>
  <c r="C14" i="1"/>
  <c r="D14" i="1" s="1"/>
  <c r="B15" i="1" s="1"/>
  <c r="G15" i="1" s="1"/>
  <c r="E15" i="1" l="1"/>
  <c r="F15" i="1" s="1"/>
  <c r="C15" i="1"/>
  <c r="D15" i="1" s="1"/>
  <c r="B16" i="1" s="1"/>
  <c r="G16" i="1" s="1"/>
  <c r="E16" i="1" l="1"/>
  <c r="F16" i="1" s="1"/>
  <c r="C16" i="1"/>
  <c r="D16" i="1" s="1"/>
  <c r="B17" i="1" s="1"/>
  <c r="G17" i="1" s="1"/>
  <c r="E17" i="1" l="1"/>
  <c r="F17" i="1" s="1"/>
  <c r="C17" i="1"/>
  <c r="D17" i="1" s="1"/>
  <c r="B18" i="1" s="1"/>
  <c r="G18" i="1" s="1"/>
  <c r="E18" i="1" l="1"/>
  <c r="F18" i="1" s="1"/>
  <c r="C18" i="1"/>
  <c r="D18" i="1" s="1"/>
  <c r="B19" i="1" s="1"/>
  <c r="G19" i="1" s="1"/>
  <c r="E19" i="1" l="1"/>
  <c r="C19" i="1"/>
  <c r="D19" i="1" s="1"/>
  <c r="E20" i="1" l="1"/>
  <c r="F20" i="1" s="1"/>
  <c r="F19" i="1"/>
  <c r="B6" i="1" l="1"/>
</calcChain>
</file>

<file path=xl/sharedStrings.xml><?xml version="1.0" encoding="utf-8"?>
<sst xmlns="http://schemas.openxmlformats.org/spreadsheetml/2006/main" count="16" uniqueCount="15">
  <si>
    <t>每股淨值</t>
    <phoneticPr fontId="1" type="noConversion"/>
  </si>
  <si>
    <t>每股股利</t>
    <phoneticPr fontId="1" type="noConversion"/>
  </si>
  <si>
    <t>每股盈餘</t>
    <phoneticPr fontId="1" type="noConversion"/>
  </si>
  <si>
    <t>超額獲利</t>
    <phoneticPr fontId="1" type="noConversion"/>
  </si>
  <si>
    <t>超額獲利現值</t>
    <phoneticPr fontId="1" type="noConversion"/>
  </si>
  <si>
    <t>要求報酬率</t>
    <phoneticPr fontId="1" type="noConversion"/>
  </si>
  <si>
    <t>股東權益報酬率</t>
    <phoneticPr fontId="1" type="noConversion"/>
  </si>
  <si>
    <t>股票內在價值</t>
    <phoneticPr fontId="1" type="noConversion"/>
  </si>
  <si>
    <t>年度</t>
    <phoneticPr fontId="1" type="noConversion"/>
  </si>
  <si>
    <t>11年以後</t>
    <phoneticPr fontId="1" type="noConversion"/>
  </si>
  <si>
    <t>每股淨值</t>
    <phoneticPr fontId="1" type="noConversion"/>
  </si>
  <si>
    <t>(EPS)</t>
    <phoneticPr fontId="1" type="noConversion"/>
  </si>
  <si>
    <t>配息率</t>
    <phoneticPr fontId="1" type="noConversion"/>
  </si>
  <si>
    <t>配息</t>
    <phoneticPr fontId="1" type="noConversion"/>
  </si>
  <si>
    <t>累積配息+淨值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</si>
</sst>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;[Red]\-0.00\ "/>
    <numFmt numFmtId="177" formatCode="0.0%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color theme="4" tint="-0.499984740745262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4" borderId="1" xfId="0" applyFont="1" applyFill="1" applyBorder="1">
      <alignment vertical="center"/>
    </xf>
    <xf numFmtId="9" fontId="2" fillId="2" borderId="1" xfId="0" applyNumberFormat="1" applyFont="1" applyFill="1" applyBorder="1">
      <alignment vertical="center"/>
    </xf>
    <xf numFmtId="10" fontId="2" fillId="2" borderId="1" xfId="0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2" fontId="3" fillId="3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177" fontId="2" fillId="2" borderId="1" xfId="0" applyNumberFormat="1" applyFont="1" applyFill="1" applyBorder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1">
    <cellStyle name="一般" xfId="0" builtinId="0"/>
  </cellStyles>
  <dxfs count="10"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0.00_ ;[Red]\-0.0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0.00_ ;[Red]\-0.0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0.00_ ;[Red]\-0.00\ 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0.00_ ;[Red]\-0.00\ 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0.00_ ;[Red]\-0.00\ 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0.00_ ;[Red]\-0.00\ 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0.00_ ;[Red]\-0.00\ 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sterhsiao.com.t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0</xdr:row>
      <xdr:rowOff>38100</xdr:rowOff>
    </xdr:from>
    <xdr:to>
      <xdr:col>5</xdr:col>
      <xdr:colOff>1171575</xdr:colOff>
      <xdr:row>5</xdr:row>
      <xdr:rowOff>9525</xdr:rowOff>
    </xdr:to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38100"/>
          <a:ext cx="2486025" cy="10191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表格1" displayName="表格1" ref="A8:H20" totalsRowShown="0" headerRowDxfId="9" dataDxfId="8">
  <tableColumns count="8">
    <tableColumn id="1" name="年度" dataDxfId="7"/>
    <tableColumn id="2" name="每股盈餘" dataDxfId="6"/>
    <tableColumn id="3" name="每股股利" dataDxfId="5">
      <calculatedColumnFormula>IF(表格1[[#This Row],[每股盈餘]]&lt;=0, 0, B9*股息率)</calculatedColumnFormula>
    </tableColumn>
    <tableColumn id="4" name="每股淨值" dataDxfId="4"/>
    <tableColumn id="5" name="超額獲利" dataDxfId="3"/>
    <tableColumn id="6" name="超額獲利現值" dataDxfId="2"/>
    <tableColumn id="7" name="配息" dataDxfId="1"/>
    <tableColumn id="8" name="累積配息+淨值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F26" sqref="F26"/>
    </sheetView>
  </sheetViews>
  <sheetFormatPr defaultRowHeight="16.5" x14ac:dyDescent="0.25"/>
  <cols>
    <col min="1" max="1" width="16.125" bestFit="1" customWidth="1"/>
    <col min="2" max="5" width="11.25" customWidth="1"/>
    <col min="6" max="6" width="15.5" customWidth="1"/>
    <col min="8" max="8" width="15.375" customWidth="1"/>
  </cols>
  <sheetData>
    <row r="1" spans="1:8" x14ac:dyDescent="0.25">
      <c r="A1" s="4" t="s">
        <v>10</v>
      </c>
      <c r="B1" s="9">
        <v>29.55</v>
      </c>
    </row>
    <row r="2" spans="1:8" x14ac:dyDescent="0.25">
      <c r="A2" s="4" t="s">
        <v>2</v>
      </c>
      <c r="B2" s="9">
        <v>6.41</v>
      </c>
      <c r="C2" s="1" t="s">
        <v>11</v>
      </c>
    </row>
    <row r="3" spans="1:8" x14ac:dyDescent="0.25">
      <c r="A3" s="4" t="s">
        <v>12</v>
      </c>
      <c r="B3" s="5">
        <v>0.5</v>
      </c>
      <c r="C3" s="1"/>
    </row>
    <row r="4" spans="1:8" x14ac:dyDescent="0.25">
      <c r="A4" s="4" t="s">
        <v>6</v>
      </c>
      <c r="B4" s="6">
        <v>0.246</v>
      </c>
    </row>
    <row r="5" spans="1:8" x14ac:dyDescent="0.25">
      <c r="A5" s="4" t="s">
        <v>5</v>
      </c>
      <c r="B5" s="10">
        <v>0.11</v>
      </c>
    </row>
    <row r="6" spans="1:8" x14ac:dyDescent="0.25">
      <c r="A6" s="7" t="s">
        <v>7</v>
      </c>
      <c r="B6" s="8">
        <f>D9+SUM(F10:F20)</f>
        <v>104.27472559428043</v>
      </c>
    </row>
    <row r="8" spans="1:8" x14ac:dyDescent="0.25">
      <c r="A8" s="2" t="s">
        <v>8</v>
      </c>
      <c r="B8" s="2" t="s">
        <v>2</v>
      </c>
      <c r="C8" s="2" t="s">
        <v>1</v>
      </c>
      <c r="D8" s="2" t="s">
        <v>0</v>
      </c>
      <c r="E8" s="2" t="s">
        <v>3</v>
      </c>
      <c r="F8" s="2" t="s">
        <v>4</v>
      </c>
      <c r="G8" s="12" t="s">
        <v>13</v>
      </c>
      <c r="H8" s="12" t="s">
        <v>14</v>
      </c>
    </row>
    <row r="9" spans="1:8" x14ac:dyDescent="0.25">
      <c r="A9" s="2">
        <v>0</v>
      </c>
      <c r="B9" s="3">
        <f>每股盈餘</f>
        <v>6.41</v>
      </c>
      <c r="C9" s="3"/>
      <c r="D9" s="3">
        <f>每股淨值</f>
        <v>29.55</v>
      </c>
      <c r="E9" s="3"/>
      <c r="F9" s="3"/>
      <c r="G9" s="11"/>
      <c r="H9" s="11"/>
    </row>
    <row r="10" spans="1:8" x14ac:dyDescent="0.25">
      <c r="A10" s="2">
        <v>1</v>
      </c>
      <c r="B10" s="3">
        <f t="shared" ref="B10:B19" si="0">D9*股東權益報酬率</f>
        <v>7.2693000000000003</v>
      </c>
      <c r="C10" s="3">
        <f>表格1[每股盈餘]*(1-配息率)</f>
        <v>3.6346500000000002</v>
      </c>
      <c r="D10" s="3">
        <f>D9+表格1[每股股利]</f>
        <v>33.184649999999998</v>
      </c>
      <c r="E10" s="3">
        <f>D9*(股東權益報酬率-要求報酬率)</f>
        <v>4.0188000000000006</v>
      </c>
      <c r="F10" s="3">
        <f>表格1[[#This Row],[超額獲利]]/(1+要求報酬率)^A10</f>
        <v>3.6205405405405409</v>
      </c>
      <c r="G10" s="13">
        <f>表格1[[#This Row],[每股盈餘]]*配息率</f>
        <v>3.6346500000000002</v>
      </c>
      <c r="H10" s="13">
        <f>表格1[[#This Row],[每股淨值]]+SUM($G$10:G10)</f>
        <v>36.819299999999998</v>
      </c>
    </row>
    <row r="11" spans="1:8" x14ac:dyDescent="0.25">
      <c r="A11" s="2">
        <v>2</v>
      </c>
      <c r="B11" s="3">
        <f t="shared" si="0"/>
        <v>8.1634238999999997</v>
      </c>
      <c r="C11" s="3">
        <f>表格1[每股盈餘]*(1-配息率)</f>
        <v>4.0817119499999999</v>
      </c>
      <c r="D11" s="3">
        <f>D10+表格1[每股股利]</f>
        <v>37.266361949999997</v>
      </c>
      <c r="E11" s="3">
        <f>表格1[[#This Row],[每股盈餘]]-D10*要求報酬率</f>
        <v>4.5131123999999998</v>
      </c>
      <c r="F11" s="3">
        <f>表格1[[#This Row],[超額獲利]]/(1+要求報酬率)^A11</f>
        <v>3.6629432675919156</v>
      </c>
      <c r="G11" s="13">
        <f>表格1[[#This Row],[每股盈餘]]*配息率</f>
        <v>4.0817119499999999</v>
      </c>
      <c r="H11" s="13">
        <f>表格1[[#This Row],[每股淨值]]+SUM($G$10:G11)</f>
        <v>44.982723899999996</v>
      </c>
    </row>
    <row r="12" spans="1:8" x14ac:dyDescent="0.25">
      <c r="A12" s="2">
        <v>3</v>
      </c>
      <c r="B12" s="3">
        <f t="shared" si="0"/>
        <v>9.1675250396999992</v>
      </c>
      <c r="C12" s="3">
        <f>表格1[每股盈餘]*(1-配息率)</f>
        <v>4.5837625198499996</v>
      </c>
      <c r="D12" s="3">
        <f>D11+表格1[每股股利]</f>
        <v>41.850124469849995</v>
      </c>
      <c r="E12" s="3">
        <f>表格1[[#This Row],[每股盈餘]]-D11*要求報酬率</f>
        <v>5.0682252252</v>
      </c>
      <c r="F12" s="3">
        <f>表格1[[#This Row],[超額獲利]]/(1+要求報酬率)^A12</f>
        <v>3.7058426031583074</v>
      </c>
      <c r="G12" s="13">
        <f>表格1[[#This Row],[每股盈餘]]*配息率</f>
        <v>4.5837625198499996</v>
      </c>
      <c r="H12" s="13">
        <f>表格1[[#This Row],[每股淨值]]+SUM($G$10:G12)</f>
        <v>54.150248939699992</v>
      </c>
    </row>
    <row r="13" spans="1:8" x14ac:dyDescent="0.25">
      <c r="A13" s="2">
        <v>4</v>
      </c>
      <c r="B13" s="3">
        <f t="shared" si="0"/>
        <v>10.295130619583098</v>
      </c>
      <c r="C13" s="3">
        <f>表格1[每股盈餘]*(1-配息率)</f>
        <v>5.147565309791549</v>
      </c>
      <c r="D13" s="3">
        <f>D12+表格1[每股股利]</f>
        <v>46.997689779641547</v>
      </c>
      <c r="E13" s="3">
        <f>表格1[[#This Row],[每股盈餘]]-D12*要求報酬率</f>
        <v>5.6916169278995987</v>
      </c>
      <c r="F13" s="3">
        <f>表格1[[#This Row],[超額獲利]]/(1+要求報酬率)^A13</f>
        <v>3.7492443633754755</v>
      </c>
      <c r="G13" s="13">
        <f>表格1[[#This Row],[每股盈餘]]*配息率</f>
        <v>5.147565309791549</v>
      </c>
      <c r="H13" s="13">
        <f>表格1[[#This Row],[每股淨值]]+SUM($G$10:G13)</f>
        <v>64.445379559283097</v>
      </c>
    </row>
    <row r="14" spans="1:8" x14ac:dyDescent="0.25">
      <c r="A14" s="2">
        <v>5</v>
      </c>
      <c r="B14" s="3">
        <f t="shared" si="0"/>
        <v>11.56143168579182</v>
      </c>
      <c r="C14" s="3">
        <f>表格1[每股盈餘]*(1-配息率)</f>
        <v>5.7807158428959102</v>
      </c>
      <c r="D14" s="3">
        <f>D13+表格1[每股股利]</f>
        <v>52.778405622537456</v>
      </c>
      <c r="E14" s="3">
        <f>表格1[[#This Row],[每股盈餘]]-D13*要求報酬率</f>
        <v>6.3916858100312499</v>
      </c>
      <c r="F14" s="3">
        <f>表格1[[#This Row],[超額獲利]]/(1+要求報酬率)^A14</f>
        <v>3.7931544324960895</v>
      </c>
      <c r="G14" s="13">
        <f>表格1[[#This Row],[每股盈餘]]*配息率</f>
        <v>5.7807158428959102</v>
      </c>
      <c r="H14" s="13">
        <f>表格1[[#This Row],[每股淨值]]+SUM($G$10:G14)</f>
        <v>76.006811245074914</v>
      </c>
    </row>
    <row r="15" spans="1:8" x14ac:dyDescent="0.25">
      <c r="A15" s="2">
        <v>6</v>
      </c>
      <c r="B15" s="3">
        <f t="shared" si="0"/>
        <v>12.983487783144215</v>
      </c>
      <c r="C15" s="3">
        <f>表格1[每股盈餘]*(1-配息率)</f>
        <v>6.4917438915721073</v>
      </c>
      <c r="D15" s="3">
        <f>D14+表格1[每股股利]</f>
        <v>59.270149514109562</v>
      </c>
      <c r="E15" s="3">
        <f>表格1[[#This Row],[每股盈餘]]-D14*要求報酬率</f>
        <v>7.1778631646650943</v>
      </c>
      <c r="F15" s="3">
        <f>表格1[[#This Row],[超額獲利]]/(1+要求報酬率)^A15</f>
        <v>3.837578763687485</v>
      </c>
      <c r="G15" s="13">
        <f>表格1[[#This Row],[每股盈餘]]*配息率</f>
        <v>6.4917438915721073</v>
      </c>
      <c r="H15" s="13">
        <f>表格1[[#This Row],[每股淨值]]+SUM($G$10:G15)</f>
        <v>88.990299028219127</v>
      </c>
    </row>
    <row r="16" spans="1:8" x14ac:dyDescent="0.25">
      <c r="A16" s="2">
        <v>7</v>
      </c>
      <c r="B16" s="3">
        <f t="shared" si="0"/>
        <v>14.580456780470952</v>
      </c>
      <c r="C16" s="3">
        <f>表格1[每股盈餘]*(1-配息率)</f>
        <v>7.2902283902354759</v>
      </c>
      <c r="D16" s="3">
        <f>D15+表格1[每股股利]</f>
        <v>66.560377904345032</v>
      </c>
      <c r="E16" s="3">
        <f>表格1[[#This Row],[每股盈餘]]-D15*要求報酬率</f>
        <v>8.0607403339189005</v>
      </c>
      <c r="F16" s="3">
        <f>表格1[[#This Row],[超額獲利]]/(1+要求報酬率)^A16</f>
        <v>3.8825233798387799</v>
      </c>
      <c r="G16" s="13">
        <f>表格1[[#This Row],[每股盈餘]]*配息率</f>
        <v>7.2902283902354759</v>
      </c>
      <c r="H16" s="13">
        <f>表格1[[#This Row],[每股淨值]]+SUM($G$10:G16)</f>
        <v>103.57075580869008</v>
      </c>
    </row>
    <row r="17" spans="1:8" x14ac:dyDescent="0.25">
      <c r="A17" s="2">
        <v>8</v>
      </c>
      <c r="B17" s="3">
        <f t="shared" si="0"/>
        <v>16.373852964468878</v>
      </c>
      <c r="C17" s="3">
        <f>表格1[每股盈餘]*(1-配息率)</f>
        <v>8.1869264822344388</v>
      </c>
      <c r="D17" s="3">
        <f>D16+表格1[每股股利]</f>
        <v>74.747304386579472</v>
      </c>
      <c r="E17" s="3">
        <f>表格1[[#This Row],[每股盈餘]]-D16*要求報酬率</f>
        <v>9.0522113949909233</v>
      </c>
      <c r="F17" s="3">
        <f>表格1[[#This Row],[超額獲利]]/(1+要求報酬率)^A17</f>
        <v>3.9279943743774304</v>
      </c>
      <c r="G17" s="13">
        <f>表格1[[#This Row],[每股盈餘]]*配息率</f>
        <v>8.1869264822344388</v>
      </c>
      <c r="H17" s="13">
        <f>表格1[[#This Row],[每股淨值]]+SUM($G$10:G17)</f>
        <v>119.94460877315896</v>
      </c>
    </row>
    <row r="18" spans="1:8" x14ac:dyDescent="0.25">
      <c r="A18" s="2">
        <v>9</v>
      </c>
      <c r="B18" s="3">
        <f t="shared" si="0"/>
        <v>18.38783687909855</v>
      </c>
      <c r="C18" s="3">
        <f>表格1[每股盈餘]*(1-配息率)</f>
        <v>9.1939184395492752</v>
      </c>
      <c r="D18" s="3">
        <f>D17+表格1[每股股利]</f>
        <v>83.941222826128751</v>
      </c>
      <c r="E18" s="3">
        <f>表格1[[#This Row],[每股盈餘]]-D17*要求報酬率</f>
        <v>10.165633396574808</v>
      </c>
      <c r="F18" s="3">
        <f>表格1[[#This Row],[超額獲利]]/(1+要求報酬率)^A18</f>
        <v>3.9739979120953643</v>
      </c>
      <c r="G18" s="13">
        <f>表格1[[#This Row],[每股盈餘]]*配息率</f>
        <v>9.1939184395492752</v>
      </c>
      <c r="H18" s="13">
        <f>表格1[[#This Row],[每股淨值]]+SUM($G$10:G18)</f>
        <v>138.33244565225749</v>
      </c>
    </row>
    <row r="19" spans="1:8" x14ac:dyDescent="0.25">
      <c r="A19" s="2">
        <v>10</v>
      </c>
      <c r="B19" s="3">
        <f t="shared" si="0"/>
        <v>20.649540815227674</v>
      </c>
      <c r="C19" s="3">
        <f>表格1[每股盈餘]*(1-配息率)</f>
        <v>10.324770407613837</v>
      </c>
      <c r="D19" s="3">
        <f>D18+表格1[每股股利]</f>
        <v>94.265993233742591</v>
      </c>
      <c r="E19" s="3">
        <f>表格1[[#This Row],[每股盈餘]]-D18*要求報酬率</f>
        <v>11.416006304353511</v>
      </c>
      <c r="F19" s="3">
        <f>表格1[[#This Row],[超額獲利]]/(1+要求報酬率)^A19</f>
        <v>4.0205402299847695</v>
      </c>
      <c r="G19" s="13">
        <f>表格1[[#This Row],[每股盈餘]]*配息率</f>
        <v>10.324770407613837</v>
      </c>
      <c r="H19" s="13">
        <f>表格1[[#This Row],[每股淨值]]+SUM($G$10:G19)</f>
        <v>158.98198646748517</v>
      </c>
    </row>
    <row r="20" spans="1:8" x14ac:dyDescent="0.25">
      <c r="A20" s="2" t="s">
        <v>9</v>
      </c>
      <c r="B20" s="3"/>
      <c r="C20" s="3"/>
      <c r="D20" s="3"/>
      <c r="E20" s="3">
        <f>E19/要求報酬率</f>
        <v>103.78187549412283</v>
      </c>
      <c r="F20" s="3">
        <f>E20/(1+要求報酬率)^A19</f>
        <v>36.55036572713427</v>
      </c>
      <c r="G20" s="11"/>
      <c r="H20" s="11"/>
    </row>
  </sheetData>
  <phoneticPr fontId="1" type="noConversion"/>
  <pageMargins left="0.7" right="0.7" top="0.75" bottom="0.75" header="0.3" footer="0.3"/>
  <pageSetup paperSize="9" orientation="portrait" r:id="rId1"/>
  <ignoredErrors>
    <ignoredError sqref="C10:C19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5</vt:i4>
      </vt:variant>
    </vt:vector>
  </HeadingPairs>
  <TitlesOfParts>
    <vt:vector size="6" baseType="lpstr">
      <vt:lpstr>工作表1</vt:lpstr>
      <vt:lpstr>每股盈餘</vt:lpstr>
      <vt:lpstr>每股淨值</vt:lpstr>
      <vt:lpstr>股東權益報酬率</vt:lpstr>
      <vt:lpstr>要求報酬率</vt:lpstr>
      <vt:lpstr>配息率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2013-07-14T04:35:31Z</dcterms:created>
  <dcterms:modified xsi:type="dcterms:W3CDTF">2013-07-29T01:30:41Z</dcterms:modified>
</cp:coreProperties>
</file>