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32" windowWidth="11532" windowHeight="5352"/>
  </bookViews>
  <sheets>
    <sheet name="Sheet1" sheetId="1" r:id="rId1"/>
  </sheets>
  <definedNames>
    <definedName name="投資報酬率">Sheet1!$B$2</definedName>
    <definedName name="保險金額">Sheet1!$B$3</definedName>
    <definedName name="通貨膨漲率">Sheet1!$B$1</definedName>
  </definedNames>
  <calcPr calcId="125725"/>
</workbook>
</file>

<file path=xl/calcChain.xml><?xml version="1.0" encoding="utf-8"?>
<calcChain xmlns="http://schemas.openxmlformats.org/spreadsheetml/2006/main">
  <c r="H10" i="1"/>
  <c r="H11"/>
  <c r="H12"/>
  <c r="H13"/>
  <c r="H9"/>
  <c r="A10"/>
  <c r="A11" s="1"/>
  <c r="A12" l="1"/>
  <c r="B11"/>
  <c r="B10"/>
  <c r="A13" l="1"/>
  <c r="B12"/>
  <c r="A14" l="1"/>
  <c r="B13"/>
  <c r="A15" l="1"/>
  <c r="B14"/>
  <c r="A16" l="1"/>
  <c r="B15"/>
  <c r="A17" l="1"/>
  <c r="B16"/>
  <c r="A18" l="1"/>
  <c r="B17"/>
  <c r="A19" l="1"/>
  <c r="B18"/>
  <c r="A20" l="1"/>
  <c r="B19"/>
  <c r="C19" s="1"/>
  <c r="D19" s="1"/>
  <c r="A21" l="1"/>
  <c r="B20"/>
  <c r="C20" s="1"/>
  <c r="D20" s="1"/>
  <c r="A22" l="1"/>
  <c r="B21"/>
  <c r="C21" s="1"/>
  <c r="D21" s="1"/>
  <c r="A23" l="1"/>
  <c r="B22"/>
  <c r="C22" s="1"/>
  <c r="D22" s="1"/>
  <c r="A24" l="1"/>
  <c r="B23"/>
  <c r="C23" s="1"/>
  <c r="D23" s="1"/>
  <c r="A25" l="1"/>
  <c r="B24"/>
  <c r="C24" s="1"/>
  <c r="D24" s="1"/>
  <c r="A26" l="1"/>
  <c r="B25"/>
  <c r="C25" s="1"/>
  <c r="D25" s="1"/>
  <c r="A27" l="1"/>
  <c r="B26"/>
  <c r="C26" s="1"/>
  <c r="D26" s="1"/>
  <c r="A28" l="1"/>
  <c r="B27"/>
  <c r="C27" s="1"/>
  <c r="D27" s="1"/>
  <c r="A29" l="1"/>
  <c r="B28"/>
  <c r="C28" s="1"/>
  <c r="D28" s="1"/>
  <c r="A30" l="1"/>
  <c r="B29"/>
  <c r="C29" s="1"/>
  <c r="D29" s="1"/>
  <c r="A31" l="1"/>
  <c r="B30"/>
  <c r="C30" s="1"/>
  <c r="D30" s="1"/>
  <c r="A32" l="1"/>
  <c r="B31"/>
  <c r="C31" s="1"/>
  <c r="D31" s="1"/>
  <c r="A33" l="1"/>
  <c r="B32"/>
  <c r="C32" s="1"/>
  <c r="D32" s="1"/>
  <c r="A34" l="1"/>
  <c r="B33"/>
  <c r="C33" s="1"/>
  <c r="D33" s="1"/>
  <c r="A35" l="1"/>
  <c r="B34"/>
  <c r="C34" s="1"/>
  <c r="D34" s="1"/>
  <c r="A36" l="1"/>
  <c r="B35"/>
  <c r="C35" s="1"/>
  <c r="D35" s="1"/>
  <c r="A37" l="1"/>
  <c r="B36"/>
  <c r="C36" s="1"/>
  <c r="D36" s="1"/>
  <c r="A38" l="1"/>
  <c r="B37"/>
  <c r="C37" s="1"/>
  <c r="D37" s="1"/>
  <c r="A39" l="1"/>
  <c r="B38"/>
  <c r="C38" s="1"/>
  <c r="D38" s="1"/>
  <c r="A40" l="1"/>
  <c r="B39"/>
  <c r="C39" s="1"/>
  <c r="D39" s="1"/>
  <c r="A41" l="1"/>
  <c r="B40"/>
  <c r="C40" s="1"/>
  <c r="D40" s="1"/>
  <c r="A42" l="1"/>
  <c r="B41"/>
  <c r="C41" s="1"/>
  <c r="D41" s="1"/>
  <c r="A43" l="1"/>
  <c r="B42"/>
  <c r="C42" s="1"/>
  <c r="D42" s="1"/>
  <c r="A44" l="1"/>
  <c r="B43"/>
  <c r="C43" s="1"/>
  <c r="D43" s="1"/>
  <c r="A45" l="1"/>
  <c r="B44"/>
  <c r="C44" s="1"/>
  <c r="D44" s="1"/>
  <c r="A46" l="1"/>
  <c r="B45"/>
  <c r="C45" s="1"/>
  <c r="D45" s="1"/>
  <c r="A47" l="1"/>
  <c r="B46"/>
  <c r="C46" s="1"/>
  <c r="D46" s="1"/>
  <c r="A48" l="1"/>
  <c r="B47"/>
  <c r="C47" s="1"/>
  <c r="D47" s="1"/>
  <c r="A49" l="1"/>
  <c r="B48"/>
  <c r="C48" s="1"/>
  <c r="D48" s="1"/>
  <c r="A50" l="1"/>
  <c r="B49"/>
  <c r="C49" s="1"/>
  <c r="D49" s="1"/>
  <c r="A51" l="1"/>
  <c r="B50"/>
  <c r="C50" s="1"/>
  <c r="D50" s="1"/>
  <c r="A52" l="1"/>
  <c r="B51"/>
  <c r="C51" s="1"/>
  <c r="D51" s="1"/>
  <c r="A53" l="1"/>
  <c r="B52"/>
  <c r="C52" s="1"/>
  <c r="D52" s="1"/>
  <c r="A54" l="1"/>
  <c r="B53"/>
  <c r="C53" s="1"/>
  <c r="D53" s="1"/>
  <c r="A55" l="1"/>
  <c r="B54"/>
  <c r="C54" s="1"/>
  <c r="D54" s="1"/>
  <c r="A56" l="1"/>
  <c r="B55"/>
  <c r="C55" s="1"/>
  <c r="D55" s="1"/>
  <c r="A57" l="1"/>
  <c r="B56"/>
  <c r="C56" s="1"/>
  <c r="D56" s="1"/>
  <c r="A58" l="1"/>
  <c r="B57"/>
  <c r="C57" s="1"/>
  <c r="D57" s="1"/>
  <c r="A59" l="1"/>
  <c r="B59" s="1"/>
  <c r="C59" s="1"/>
  <c r="D59" s="1"/>
  <c r="B58"/>
  <c r="C58" s="1"/>
  <c r="D58" s="1"/>
  <c r="F9" l="1"/>
  <c r="C9" l="1"/>
  <c r="D9" s="1"/>
  <c r="C11"/>
  <c r="D11" s="1"/>
  <c r="C10"/>
  <c r="D10" s="1"/>
  <c r="C12"/>
  <c r="D12" s="1"/>
  <c r="C13"/>
  <c r="D13" s="1"/>
  <c r="C14"/>
  <c r="D14" s="1"/>
  <c r="C15"/>
  <c r="D15" s="1"/>
  <c r="C16"/>
  <c r="D16" s="1"/>
  <c r="C17"/>
  <c r="D17" s="1"/>
  <c r="C18"/>
  <c r="D18" s="1"/>
  <c r="B3" l="1"/>
</calcChain>
</file>

<file path=xl/sharedStrings.xml><?xml version="1.0" encoding="utf-8"?>
<sst xmlns="http://schemas.openxmlformats.org/spreadsheetml/2006/main" count="12" uniqueCount="11">
  <si>
    <t>年度</t>
    <phoneticPr fontId="3" type="noConversion"/>
  </si>
  <si>
    <t>需求金額</t>
    <phoneticPr fontId="3" type="noConversion"/>
  </si>
  <si>
    <t>現值</t>
    <phoneticPr fontId="3" type="noConversion"/>
  </si>
  <si>
    <t>通貨膨漲率</t>
    <phoneticPr fontId="3" type="noConversion"/>
  </si>
  <si>
    <t>投資報酬率</t>
    <phoneticPr fontId="3" type="noConversion"/>
  </si>
  <si>
    <t>保險金額</t>
    <phoneticPr fontId="3" type="noConversion"/>
  </si>
  <si>
    <t>備註</t>
    <phoneticPr fontId="3" type="noConversion"/>
  </si>
  <si>
    <t>年齡</t>
    <phoneticPr fontId="3" type="noConversion"/>
  </si>
  <si>
    <t>保險金額表</t>
    <phoneticPr fontId="3" type="noConversion"/>
  </si>
  <si>
    <t>保險需求表</t>
    <phoneticPr fontId="3" type="noConversion"/>
  </si>
  <si>
    <t>小孩年齡</t>
    <phoneticPr fontId="3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</si>
</sst>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0.0%"/>
  </numFmts>
  <fonts count="5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name val="微軟正黑體"/>
      <family val="2"/>
      <charset val="136"/>
    </font>
    <font>
      <b/>
      <sz val="12"/>
      <color rgb="FF00206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1" applyNumberFormat="1" applyFont="1">
      <alignment vertical="center"/>
    </xf>
    <xf numFmtId="9" fontId="0" fillId="0" borderId="0" xfId="0" applyNumberFormat="1" applyAlignment="1">
      <alignment horizontal="center" vertical="center"/>
    </xf>
    <xf numFmtId="0" fontId="0" fillId="4" borderId="1" xfId="0" applyFill="1" applyBorder="1">
      <alignment vertical="center"/>
    </xf>
    <xf numFmtId="0" fontId="2" fillId="3" borderId="1" xfId="0" applyFont="1" applyFill="1" applyBorder="1">
      <alignment vertical="center"/>
    </xf>
    <xf numFmtId="177" fontId="2" fillId="3" borderId="1" xfId="1" applyNumberFormat="1" applyFont="1" applyFill="1" applyBorder="1">
      <alignment vertical="center"/>
    </xf>
    <xf numFmtId="178" fontId="0" fillId="2" borderId="1" xfId="0" applyNumberFormat="1" applyFill="1" applyBorder="1">
      <alignment vertical="center"/>
    </xf>
    <xf numFmtId="177" fontId="0" fillId="6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2" borderId="0" xfId="1" applyNumberFormat="1" applyFont="1" applyFill="1" applyAlignment="1">
      <alignment horizontal="center" vertical="center"/>
    </xf>
    <xf numFmtId="0" fontId="4" fillId="0" borderId="0" xfId="0" applyFont="1">
      <alignment vertical="center"/>
    </xf>
  </cellXfs>
  <cellStyles count="2">
    <cellStyle name="一般" xfId="0" builtinId="0"/>
    <cellStyle name="千分位" xfId="1" builtinId="3"/>
  </cellStyles>
  <dxfs count="9"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</dxf>
    <dxf>
      <fill>
        <patternFill patternType="solid">
          <fgColor indexed="64"/>
          <bgColor rgb="FFFFFF00"/>
        </patternFill>
      </fill>
    </dxf>
    <dxf>
      <alignment horizontal="center" vertical="center" textRotation="0" wrapText="0" indent="0" relativeIndent="255" justifyLastLine="0" shrinkToFit="0" mergeCell="0" readingOrder="0"/>
    </dxf>
    <dxf>
      <numFmt numFmtId="176" formatCode="_-* #,##0_-;\-* #,##0_-;_-* &quot;-&quot;??_-;_-@_-"/>
    </dxf>
    <dxf>
      <numFmt numFmtId="177" formatCode="#,##0_ ;[Red]\-#,##0\ 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601980</xdr:colOff>
      <xdr:row>0</xdr:row>
      <xdr:rowOff>0</xdr:rowOff>
    </xdr:from>
    <xdr:to>
      <xdr:col>7</xdr:col>
      <xdr:colOff>121920</xdr:colOff>
      <xdr:row>5</xdr:row>
      <xdr:rowOff>15240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07180" y="0"/>
          <a:ext cx="2179320" cy="929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保險金額表" displayName="保險金額表" ref="A8:D59" totalsRowShown="0" headerRowDxfId="8">
  <autoFilter ref="A8:D59"/>
  <tableColumns count="4">
    <tableColumn id="1" name="年度" dataDxfId="7">
      <calculatedColumnFormula>A8+1</calculatedColumnFormula>
    </tableColumn>
    <tableColumn id="2" name="小孩年齡" dataDxfId="6">
      <calculatedColumnFormula>$B$9+A9</calculatedColumnFormula>
    </tableColumn>
    <tableColumn id="3" name="需求金額" dataDxfId="5" dataCellStyle="千分位">
      <calculatedColumnFormula>VLOOKUP([小孩年齡],遺屬需求表[],2)*(1+通貨膨漲率)^[年度]</calculatedColumnFormula>
    </tableColumn>
    <tableColumn id="4" name="現值">
      <calculatedColumnFormula>[需求金額]/(1+投資報酬率)^[年度]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遺屬需求表" displayName="遺屬需求表" ref="F8:H13" totalsRowShown="0" headerRowDxfId="4" dataDxfId="3">
  <autoFilter ref="F8:H13">
    <filterColumn colId="2"/>
  </autoFilter>
  <tableColumns count="3">
    <tableColumn id="1" name="年齡" dataDxfId="2"/>
    <tableColumn id="2" name="需求金額" dataDxfId="1" dataCellStyle="千分位"/>
    <tableColumn id="3" name="備註" dataDxfId="0">
      <calculatedColumnFormula>[年齡]&amp;"~"&amp;F10-1&amp;"歲"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showGridLines="0" tabSelected="1" zoomScale="115" zoomScaleNormal="115" workbookViewId="0">
      <selection activeCell="B9" sqref="B9"/>
    </sheetView>
  </sheetViews>
  <sheetFormatPr defaultRowHeight="14.4"/>
  <cols>
    <col min="1" max="1" width="10.296875" customWidth="1"/>
    <col min="2" max="2" width="11.09765625" style="2" customWidth="1"/>
    <col min="3" max="3" width="11.5" customWidth="1"/>
    <col min="4" max="4" width="10.5" customWidth="1"/>
    <col min="5" max="5" width="3.796875" customWidth="1"/>
    <col min="6" max="6" width="15" customWidth="1"/>
    <col min="7" max="7" width="12" bestFit="1" customWidth="1"/>
    <col min="8" max="8" width="11" customWidth="1"/>
  </cols>
  <sheetData>
    <row r="1" spans="1:8">
      <c r="A1" s="7" t="s">
        <v>3</v>
      </c>
      <c r="B1" s="10">
        <v>2.1999999999999999E-2</v>
      </c>
    </row>
    <row r="2" spans="1:8">
      <c r="A2" s="7" t="s">
        <v>4</v>
      </c>
      <c r="B2" s="10">
        <v>0.05</v>
      </c>
    </row>
    <row r="3" spans="1:8">
      <c r="A3" s="8" t="s">
        <v>5</v>
      </c>
      <c r="B3" s="9">
        <f>SUM(保險金額表[現值])</f>
        <v>2126598.4551431751</v>
      </c>
    </row>
    <row r="7" spans="1:8" ht="15.6">
      <c r="A7" s="14" t="s">
        <v>8</v>
      </c>
      <c r="F7" s="14" t="s">
        <v>9</v>
      </c>
    </row>
    <row r="8" spans="1:8">
      <c r="A8" s="1" t="s">
        <v>0</v>
      </c>
      <c r="B8" s="6" t="s">
        <v>10</v>
      </c>
      <c r="C8" s="1" t="s">
        <v>1</v>
      </c>
      <c r="D8" s="1" t="s">
        <v>2</v>
      </c>
      <c r="F8" s="1" t="s">
        <v>7</v>
      </c>
      <c r="G8" s="1" t="s">
        <v>1</v>
      </c>
      <c r="H8" s="1" t="s">
        <v>6</v>
      </c>
    </row>
    <row r="9" spans="1:8">
      <c r="A9" s="1">
        <v>0</v>
      </c>
      <c r="B9" s="11">
        <v>5</v>
      </c>
      <c r="C9" s="5">
        <f>VLOOKUP([小孩年齡],遺屬需求表[],2)*(1+通貨膨漲率)^[年度]</f>
        <v>100000</v>
      </c>
      <c r="D9" s="5">
        <f>[需求金額]/(1+投資報酬率)^[年度]</f>
        <v>100000</v>
      </c>
      <c r="F9" s="4">
        <f>MIN(保險金額表[小孩年齡])</f>
        <v>5</v>
      </c>
      <c r="G9" s="13">
        <v>100000</v>
      </c>
      <c r="H9" s="3" t="str">
        <f>[年齡]&amp;"~"&amp;F10-1&amp;"歲"</f>
        <v>5~12歲</v>
      </c>
    </row>
    <row r="10" spans="1:8">
      <c r="A10" s="1">
        <f t="shared" ref="A10:A41" si="0">A9+1</f>
        <v>1</v>
      </c>
      <c r="B10" s="12">
        <f t="shared" ref="B10:B41" si="1">$B$9+A10</f>
        <v>6</v>
      </c>
      <c r="C10" s="5">
        <f>VLOOKUP([小孩年齡],遺屬需求表[],2)*(1+通貨膨漲率)^[年度]</f>
        <v>102200</v>
      </c>
      <c r="D10" s="5">
        <f>[需求金額]/(1+投資報酬率)^[年度]</f>
        <v>97333.333333333328</v>
      </c>
      <c r="F10" s="4">
        <v>13</v>
      </c>
      <c r="G10" s="13">
        <v>120000</v>
      </c>
      <c r="H10" s="3" t="str">
        <f>[年齡]&amp;"~"&amp;F11-1&amp;"歲"</f>
        <v>13~15歲</v>
      </c>
    </row>
    <row r="11" spans="1:8">
      <c r="A11" s="1">
        <f t="shared" si="0"/>
        <v>2</v>
      </c>
      <c r="B11" s="12">
        <f t="shared" si="1"/>
        <v>7</v>
      </c>
      <c r="C11" s="5">
        <f>VLOOKUP([小孩年齡],遺屬需求表[],2)*(1+通貨膨漲率)^[年度]</f>
        <v>104448.4</v>
      </c>
      <c r="D11" s="5">
        <f>[需求金額]/(1+投資報酬率)^[年度]</f>
        <v>94737.777777777766</v>
      </c>
      <c r="F11" s="4">
        <v>16</v>
      </c>
      <c r="G11" s="13">
        <v>150000</v>
      </c>
      <c r="H11" s="3" t="str">
        <f>[年齡]&amp;"~"&amp;F12-1&amp;"歲"</f>
        <v>16~18歲</v>
      </c>
    </row>
    <row r="12" spans="1:8">
      <c r="A12" s="1">
        <f t="shared" si="0"/>
        <v>3</v>
      </c>
      <c r="B12" s="12">
        <f t="shared" si="1"/>
        <v>8</v>
      </c>
      <c r="C12" s="5">
        <f>VLOOKUP([小孩年齡],遺屬需求表[],2)*(1+通貨膨漲率)^[年度]</f>
        <v>106746.2648</v>
      </c>
      <c r="D12" s="5">
        <f>[需求金額]/(1+投資報酬率)^[年度]</f>
        <v>92211.437037037031</v>
      </c>
      <c r="F12" s="4">
        <v>19</v>
      </c>
      <c r="G12" s="13">
        <v>300000</v>
      </c>
      <c r="H12" s="3" t="str">
        <f>[年齡]&amp;"~"&amp;F13-1&amp;"歲"</f>
        <v>19~22歲</v>
      </c>
    </row>
    <row r="13" spans="1:8">
      <c r="A13" s="1">
        <f t="shared" si="0"/>
        <v>4</v>
      </c>
      <c r="B13" s="12">
        <f t="shared" si="1"/>
        <v>9</v>
      </c>
      <c r="C13" s="5">
        <f>VLOOKUP([小孩年齡],遺屬需求表[],2)*(1+通貨膨漲率)^[年度]</f>
        <v>109094.68262560001</v>
      </c>
      <c r="D13" s="5">
        <f>[需求金額]/(1+投資報酬率)^[年度]</f>
        <v>89752.465382716051</v>
      </c>
      <c r="F13" s="4">
        <v>23</v>
      </c>
      <c r="G13" s="13">
        <v>0</v>
      </c>
      <c r="H13" s="3" t="str">
        <f>[年齡]&amp;"~"&amp;F14-1&amp;"歲"</f>
        <v>23~-1歲</v>
      </c>
    </row>
    <row r="14" spans="1:8">
      <c r="A14" s="1">
        <f t="shared" si="0"/>
        <v>5</v>
      </c>
      <c r="B14" s="12">
        <f t="shared" si="1"/>
        <v>10</v>
      </c>
      <c r="C14" s="5">
        <f>VLOOKUP([小孩年齡],遺屬需求表[],2)*(1+通貨膨漲率)^[年度]</f>
        <v>111494.76564336321</v>
      </c>
      <c r="D14" s="5">
        <f>[需求金額]/(1+投資報酬率)^[年度]</f>
        <v>87359.066305843618</v>
      </c>
    </row>
    <row r="15" spans="1:8">
      <c r="A15" s="1">
        <f t="shared" si="0"/>
        <v>6</v>
      </c>
      <c r="B15" s="12">
        <f t="shared" si="1"/>
        <v>11</v>
      </c>
      <c r="C15" s="5">
        <f>VLOOKUP([小孩年齡],遺屬需求表[],2)*(1+通貨膨漲率)^[年度]</f>
        <v>113947.65048751718</v>
      </c>
      <c r="D15" s="5">
        <f>[需求金額]/(1+投資報酬率)^[年度]</f>
        <v>85029.491204354446</v>
      </c>
    </row>
    <row r="16" spans="1:8">
      <c r="A16" s="1">
        <f t="shared" si="0"/>
        <v>7</v>
      </c>
      <c r="B16" s="12">
        <f t="shared" si="1"/>
        <v>12</v>
      </c>
      <c r="C16" s="5">
        <f>VLOOKUP([小孩年齡],遺屬需求表[],2)*(1+通貨膨漲率)^[年度]</f>
        <v>116454.49879824257</v>
      </c>
      <c r="D16" s="5">
        <f>[需求金額]/(1+投資報酬率)^[年度]</f>
        <v>82762.038105571657</v>
      </c>
    </row>
    <row r="17" spans="1:4">
      <c r="A17" s="1">
        <f t="shared" si="0"/>
        <v>8</v>
      </c>
      <c r="B17" s="12">
        <f t="shared" si="1"/>
        <v>13</v>
      </c>
      <c r="C17" s="5">
        <f>VLOOKUP([小孩年齡],遺屬需求表[],2)*(1+通貨膨漲率)^[年度]</f>
        <v>142819.7973261647</v>
      </c>
      <c r="D17" s="5">
        <f>[需求金額]/(1+投資報酬率)^[年度]</f>
        <v>96666.060507307717</v>
      </c>
    </row>
    <row r="18" spans="1:4">
      <c r="A18" s="1">
        <f t="shared" si="0"/>
        <v>9</v>
      </c>
      <c r="B18" s="12">
        <f t="shared" si="1"/>
        <v>14</v>
      </c>
      <c r="C18" s="5">
        <f>VLOOKUP([小孩年齡],遺屬需求表[],2)*(1+通貨膨漲率)^[年度]</f>
        <v>145961.83286734033</v>
      </c>
      <c r="D18" s="5">
        <f>[需求金額]/(1+投資報酬率)^[年度]</f>
        <v>94088.298893779516</v>
      </c>
    </row>
    <row r="19" spans="1:4">
      <c r="A19" s="1">
        <f t="shared" si="0"/>
        <v>10</v>
      </c>
      <c r="B19" s="12">
        <f t="shared" si="1"/>
        <v>15</v>
      </c>
      <c r="C19" s="5">
        <f>VLOOKUP([小孩年齡],遺屬需求表[],2)*(1+通貨膨漲率)^[年度]</f>
        <v>149172.99319042181</v>
      </c>
      <c r="D19" s="5">
        <f>[需求金額]/(1+投資報酬率)^[年度]</f>
        <v>91579.277589945385</v>
      </c>
    </row>
    <row r="20" spans="1:4">
      <c r="A20" s="1">
        <f t="shared" si="0"/>
        <v>11</v>
      </c>
      <c r="B20" s="12">
        <f t="shared" si="1"/>
        <v>16</v>
      </c>
      <c r="C20" s="5">
        <f>VLOOKUP([小孩年齡],遺屬需求表[],2)*(1+通貨膨漲率)^[年度]</f>
        <v>190568.49880076386</v>
      </c>
      <c r="D20" s="5">
        <f>[需求金額]/(1+投資報酬率)^[年度]</f>
        <v>111421.45440110021</v>
      </c>
    </row>
    <row r="21" spans="1:4">
      <c r="A21" s="1">
        <f t="shared" si="0"/>
        <v>12</v>
      </c>
      <c r="B21" s="12">
        <f t="shared" si="1"/>
        <v>17</v>
      </c>
      <c r="C21" s="5">
        <f>VLOOKUP([小孩年齡],遺屬需求表[],2)*(1+通貨膨漲率)^[年度]</f>
        <v>194761.00577438067</v>
      </c>
      <c r="D21" s="5">
        <f>[需求金額]/(1+投資報酬率)^[年度]</f>
        <v>108450.21561707089</v>
      </c>
    </row>
    <row r="22" spans="1:4">
      <c r="A22" s="1">
        <f t="shared" si="0"/>
        <v>13</v>
      </c>
      <c r="B22" s="12">
        <f t="shared" si="1"/>
        <v>18</v>
      </c>
      <c r="C22" s="5">
        <f>VLOOKUP([小孩年齡],遺屬需求表[],2)*(1+通貨膨漲率)^[年度]</f>
        <v>199045.74790141705</v>
      </c>
      <c r="D22" s="5">
        <f>[需求金額]/(1+投資報酬率)^[年度]</f>
        <v>105558.20986728232</v>
      </c>
    </row>
    <row r="23" spans="1:4">
      <c r="A23" s="1">
        <f t="shared" si="0"/>
        <v>14</v>
      </c>
      <c r="B23" s="12">
        <f t="shared" si="1"/>
        <v>19</v>
      </c>
      <c r="C23" s="5">
        <f>VLOOKUP([小孩年齡],遺屬需求表[],2)*(1+通貨膨漲率)^[年度]</f>
        <v>406849.50871049642</v>
      </c>
      <c r="D23" s="5">
        <f>[需求金額]/(1+投資報酬率)^[年度]</f>
        <v>205486.64854164294</v>
      </c>
    </row>
    <row r="24" spans="1:4">
      <c r="A24" s="1">
        <f t="shared" si="0"/>
        <v>15</v>
      </c>
      <c r="B24" s="12">
        <f t="shared" si="1"/>
        <v>20</v>
      </c>
      <c r="C24" s="5">
        <f>VLOOKUP([小孩年齡],遺屬需求表[],2)*(1+通貨膨漲率)^[年度]</f>
        <v>415800.1979021274</v>
      </c>
      <c r="D24" s="5">
        <f>[需求金額]/(1+投資報酬率)^[年度]</f>
        <v>200007.00458053243</v>
      </c>
    </row>
    <row r="25" spans="1:4">
      <c r="A25" s="1">
        <f t="shared" si="0"/>
        <v>16</v>
      </c>
      <c r="B25" s="12">
        <f t="shared" si="1"/>
        <v>21</v>
      </c>
      <c r="C25" s="5">
        <f>VLOOKUP([小孩年齡],遺屬需求表[],2)*(1+通貨膨漲率)^[年度]</f>
        <v>424947.80225597421</v>
      </c>
      <c r="D25" s="5">
        <f>[需求金額]/(1+投資報酬率)^[年度]</f>
        <v>194673.48445838492</v>
      </c>
    </row>
    <row r="26" spans="1:4">
      <c r="A26" s="1">
        <f t="shared" si="0"/>
        <v>17</v>
      </c>
      <c r="B26" s="12">
        <f t="shared" si="1"/>
        <v>22</v>
      </c>
      <c r="C26" s="5">
        <f>VLOOKUP([小孩年齡],遺屬需求表[],2)*(1+通貨膨漲率)^[年度]</f>
        <v>434296.65390560561</v>
      </c>
      <c r="D26" s="5">
        <f>[需求金額]/(1+投資報酬率)^[年度]</f>
        <v>189482.19153949461</v>
      </c>
    </row>
    <row r="27" spans="1:4">
      <c r="A27" s="1">
        <f t="shared" si="0"/>
        <v>18</v>
      </c>
      <c r="B27" s="12">
        <f t="shared" si="1"/>
        <v>23</v>
      </c>
      <c r="C27" s="5">
        <f>VLOOKUP([小孩年齡],遺屬需求表[],2)*(1+通貨膨漲率)^[年度]</f>
        <v>0</v>
      </c>
      <c r="D27" s="5">
        <f>[需求金額]/(1+投資報酬率)^[年度]</f>
        <v>0</v>
      </c>
    </row>
    <row r="28" spans="1:4">
      <c r="A28" s="1">
        <f t="shared" si="0"/>
        <v>19</v>
      </c>
      <c r="B28" s="12">
        <f t="shared" si="1"/>
        <v>24</v>
      </c>
      <c r="C28" s="5">
        <f>VLOOKUP([小孩年齡],遺屬需求表[],2)*(1+通貨膨漲率)^[年度]</f>
        <v>0</v>
      </c>
      <c r="D28" s="5">
        <f>[需求金額]/(1+投資報酬率)^[年度]</f>
        <v>0</v>
      </c>
    </row>
    <row r="29" spans="1:4">
      <c r="A29" s="1">
        <f t="shared" si="0"/>
        <v>20</v>
      </c>
      <c r="B29" s="12">
        <f t="shared" si="1"/>
        <v>25</v>
      </c>
      <c r="C29" s="5">
        <f>VLOOKUP([小孩年齡],遺屬需求表[],2)*(1+通貨膨漲率)^[年度]</f>
        <v>0</v>
      </c>
      <c r="D29" s="5">
        <f>[需求金額]/(1+投資報酬率)^[年度]</f>
        <v>0</v>
      </c>
    </row>
    <row r="30" spans="1:4">
      <c r="A30" s="1">
        <f t="shared" si="0"/>
        <v>21</v>
      </c>
      <c r="B30" s="12">
        <f t="shared" si="1"/>
        <v>26</v>
      </c>
      <c r="C30" s="5">
        <f>VLOOKUP([小孩年齡],遺屬需求表[],2)*(1+通貨膨漲率)^[年度]</f>
        <v>0</v>
      </c>
      <c r="D30" s="5">
        <f>[需求金額]/(1+投資報酬率)^[年度]</f>
        <v>0</v>
      </c>
    </row>
    <row r="31" spans="1:4">
      <c r="A31" s="1">
        <f t="shared" si="0"/>
        <v>22</v>
      </c>
      <c r="B31" s="12">
        <f t="shared" si="1"/>
        <v>27</v>
      </c>
      <c r="C31" s="5">
        <f>VLOOKUP([小孩年齡],遺屬需求表[],2)*(1+通貨膨漲率)^[年度]</f>
        <v>0</v>
      </c>
      <c r="D31" s="5">
        <f>[需求金額]/(1+投資報酬率)^[年度]</f>
        <v>0</v>
      </c>
    </row>
    <row r="32" spans="1:4">
      <c r="A32" s="1">
        <f t="shared" si="0"/>
        <v>23</v>
      </c>
      <c r="B32" s="12">
        <f t="shared" si="1"/>
        <v>28</v>
      </c>
      <c r="C32" s="5">
        <f>VLOOKUP([小孩年齡],遺屬需求表[],2)*(1+通貨膨漲率)^[年度]</f>
        <v>0</v>
      </c>
      <c r="D32" s="5">
        <f>[需求金額]/(1+投資報酬率)^[年度]</f>
        <v>0</v>
      </c>
    </row>
    <row r="33" spans="1:4">
      <c r="A33" s="1">
        <f t="shared" si="0"/>
        <v>24</v>
      </c>
      <c r="B33" s="12">
        <f t="shared" si="1"/>
        <v>29</v>
      </c>
      <c r="C33" s="5">
        <f>VLOOKUP([小孩年齡],遺屬需求表[],2)*(1+通貨膨漲率)^[年度]</f>
        <v>0</v>
      </c>
      <c r="D33" s="5">
        <f>[需求金額]/(1+投資報酬率)^[年度]</f>
        <v>0</v>
      </c>
    </row>
    <row r="34" spans="1:4">
      <c r="A34" s="1">
        <f t="shared" si="0"/>
        <v>25</v>
      </c>
      <c r="B34" s="12">
        <f t="shared" si="1"/>
        <v>30</v>
      </c>
      <c r="C34" s="5">
        <f>VLOOKUP([小孩年齡],遺屬需求表[],2)*(1+通貨膨漲率)^[年度]</f>
        <v>0</v>
      </c>
      <c r="D34" s="5">
        <f>[需求金額]/(1+投資報酬率)^[年度]</f>
        <v>0</v>
      </c>
    </row>
    <row r="35" spans="1:4">
      <c r="A35" s="1">
        <f t="shared" si="0"/>
        <v>26</v>
      </c>
      <c r="B35" s="12">
        <f t="shared" si="1"/>
        <v>31</v>
      </c>
      <c r="C35" s="5">
        <f>VLOOKUP([小孩年齡],遺屬需求表[],2)*(1+通貨膨漲率)^[年度]</f>
        <v>0</v>
      </c>
      <c r="D35" s="5">
        <f>[需求金額]/(1+投資報酬率)^[年度]</f>
        <v>0</v>
      </c>
    </row>
    <row r="36" spans="1:4">
      <c r="A36" s="1">
        <f t="shared" si="0"/>
        <v>27</v>
      </c>
      <c r="B36" s="12">
        <f t="shared" si="1"/>
        <v>32</v>
      </c>
      <c r="C36" s="5">
        <f>VLOOKUP([小孩年齡],遺屬需求表[],2)*(1+通貨膨漲率)^[年度]</f>
        <v>0</v>
      </c>
      <c r="D36" s="5">
        <f>[需求金額]/(1+投資報酬率)^[年度]</f>
        <v>0</v>
      </c>
    </row>
    <row r="37" spans="1:4">
      <c r="A37" s="1">
        <f t="shared" si="0"/>
        <v>28</v>
      </c>
      <c r="B37" s="12">
        <f t="shared" si="1"/>
        <v>33</v>
      </c>
      <c r="C37" s="5">
        <f>VLOOKUP([小孩年齡],遺屬需求表[],2)*(1+通貨膨漲率)^[年度]</f>
        <v>0</v>
      </c>
      <c r="D37" s="5">
        <f>[需求金額]/(1+投資報酬率)^[年度]</f>
        <v>0</v>
      </c>
    </row>
    <row r="38" spans="1:4">
      <c r="A38" s="1">
        <f t="shared" si="0"/>
        <v>29</v>
      </c>
      <c r="B38" s="12">
        <f t="shared" si="1"/>
        <v>34</v>
      </c>
      <c r="C38" s="5">
        <f>VLOOKUP([小孩年齡],遺屬需求表[],2)*(1+通貨膨漲率)^[年度]</f>
        <v>0</v>
      </c>
      <c r="D38" s="5">
        <f>[需求金額]/(1+投資報酬率)^[年度]</f>
        <v>0</v>
      </c>
    </row>
    <row r="39" spans="1:4">
      <c r="A39" s="1">
        <f t="shared" si="0"/>
        <v>30</v>
      </c>
      <c r="B39" s="12">
        <f t="shared" si="1"/>
        <v>35</v>
      </c>
      <c r="C39" s="5">
        <f>VLOOKUP([小孩年齡],遺屬需求表[],2)*(1+通貨膨漲率)^[年度]</f>
        <v>0</v>
      </c>
      <c r="D39" s="5">
        <f>[需求金額]/(1+投資報酬率)^[年度]</f>
        <v>0</v>
      </c>
    </row>
    <row r="40" spans="1:4">
      <c r="A40" s="1">
        <f t="shared" si="0"/>
        <v>31</v>
      </c>
      <c r="B40" s="12">
        <f t="shared" si="1"/>
        <v>36</v>
      </c>
      <c r="C40" s="5">
        <f>VLOOKUP([小孩年齡],遺屬需求表[],2)*(1+通貨膨漲率)^[年度]</f>
        <v>0</v>
      </c>
      <c r="D40" s="5">
        <f>[需求金額]/(1+投資報酬率)^[年度]</f>
        <v>0</v>
      </c>
    </row>
    <row r="41" spans="1:4">
      <c r="A41" s="1">
        <f t="shared" si="0"/>
        <v>32</v>
      </c>
      <c r="B41" s="12">
        <f t="shared" si="1"/>
        <v>37</v>
      </c>
      <c r="C41" s="5">
        <f>VLOOKUP([小孩年齡],遺屬需求表[],2)*(1+通貨膨漲率)^[年度]</f>
        <v>0</v>
      </c>
      <c r="D41" s="5">
        <f>[需求金額]/(1+投資報酬率)^[年度]</f>
        <v>0</v>
      </c>
    </row>
    <row r="42" spans="1:4">
      <c r="A42" s="1">
        <f t="shared" ref="A42:A59" si="2">A41+1</f>
        <v>33</v>
      </c>
      <c r="B42" s="12">
        <f t="shared" ref="B42:B59" si="3">$B$9+A42</f>
        <v>38</v>
      </c>
      <c r="C42" s="5">
        <f>VLOOKUP([小孩年齡],遺屬需求表[],2)*(1+通貨膨漲率)^[年度]</f>
        <v>0</v>
      </c>
      <c r="D42" s="5">
        <f>[需求金額]/(1+投資報酬率)^[年度]</f>
        <v>0</v>
      </c>
    </row>
    <row r="43" spans="1:4">
      <c r="A43" s="1">
        <f t="shared" si="2"/>
        <v>34</v>
      </c>
      <c r="B43" s="12">
        <f t="shared" si="3"/>
        <v>39</v>
      </c>
      <c r="C43" s="5">
        <f>VLOOKUP([小孩年齡],遺屬需求表[],2)*(1+通貨膨漲率)^[年度]</f>
        <v>0</v>
      </c>
      <c r="D43" s="5">
        <f>[需求金額]/(1+投資報酬率)^[年度]</f>
        <v>0</v>
      </c>
    </row>
    <row r="44" spans="1:4">
      <c r="A44" s="1">
        <f t="shared" si="2"/>
        <v>35</v>
      </c>
      <c r="B44" s="12">
        <f t="shared" si="3"/>
        <v>40</v>
      </c>
      <c r="C44" s="5">
        <f>VLOOKUP([小孩年齡],遺屬需求表[],2)*(1+通貨膨漲率)^[年度]</f>
        <v>0</v>
      </c>
      <c r="D44" s="5">
        <f>[需求金額]/(1+投資報酬率)^[年度]</f>
        <v>0</v>
      </c>
    </row>
    <row r="45" spans="1:4">
      <c r="A45" s="1">
        <f t="shared" si="2"/>
        <v>36</v>
      </c>
      <c r="B45" s="12">
        <f t="shared" si="3"/>
        <v>41</v>
      </c>
      <c r="C45" s="5">
        <f>VLOOKUP([小孩年齡],遺屬需求表[],2)*(1+通貨膨漲率)^[年度]</f>
        <v>0</v>
      </c>
      <c r="D45" s="5">
        <f>[需求金額]/(1+投資報酬率)^[年度]</f>
        <v>0</v>
      </c>
    </row>
    <row r="46" spans="1:4">
      <c r="A46" s="1">
        <f t="shared" si="2"/>
        <v>37</v>
      </c>
      <c r="B46" s="12">
        <f t="shared" si="3"/>
        <v>42</v>
      </c>
      <c r="C46" s="5">
        <f>VLOOKUP([小孩年齡],遺屬需求表[],2)*(1+通貨膨漲率)^[年度]</f>
        <v>0</v>
      </c>
      <c r="D46" s="5">
        <f>[需求金額]/(1+投資報酬率)^[年度]</f>
        <v>0</v>
      </c>
    </row>
    <row r="47" spans="1:4">
      <c r="A47" s="1">
        <f t="shared" si="2"/>
        <v>38</v>
      </c>
      <c r="B47" s="12">
        <f t="shared" si="3"/>
        <v>43</v>
      </c>
      <c r="C47" s="5">
        <f>VLOOKUP([小孩年齡],遺屬需求表[],2)*(1+通貨膨漲率)^[年度]</f>
        <v>0</v>
      </c>
      <c r="D47" s="5">
        <f>[需求金額]/(1+投資報酬率)^[年度]</f>
        <v>0</v>
      </c>
    </row>
    <row r="48" spans="1:4">
      <c r="A48" s="1">
        <f t="shared" si="2"/>
        <v>39</v>
      </c>
      <c r="B48" s="12">
        <f t="shared" si="3"/>
        <v>44</v>
      </c>
      <c r="C48" s="5">
        <f>VLOOKUP([小孩年齡],遺屬需求表[],2)*(1+通貨膨漲率)^[年度]</f>
        <v>0</v>
      </c>
      <c r="D48" s="5">
        <f>[需求金額]/(1+投資報酬率)^[年度]</f>
        <v>0</v>
      </c>
    </row>
    <row r="49" spans="1:4">
      <c r="A49" s="1">
        <f t="shared" si="2"/>
        <v>40</v>
      </c>
      <c r="B49" s="12">
        <f t="shared" si="3"/>
        <v>45</v>
      </c>
      <c r="C49" s="5">
        <f>VLOOKUP([小孩年齡],遺屬需求表[],2)*(1+通貨膨漲率)^[年度]</f>
        <v>0</v>
      </c>
      <c r="D49" s="5">
        <f>[需求金額]/(1+投資報酬率)^[年度]</f>
        <v>0</v>
      </c>
    </row>
    <row r="50" spans="1:4">
      <c r="A50" s="1">
        <f t="shared" si="2"/>
        <v>41</v>
      </c>
      <c r="B50" s="12">
        <f t="shared" si="3"/>
        <v>46</v>
      </c>
      <c r="C50" s="5">
        <f>VLOOKUP([小孩年齡],遺屬需求表[],2)*(1+通貨膨漲率)^[年度]</f>
        <v>0</v>
      </c>
      <c r="D50" s="5">
        <f>[需求金額]/(1+投資報酬率)^[年度]</f>
        <v>0</v>
      </c>
    </row>
    <row r="51" spans="1:4">
      <c r="A51" s="1">
        <f t="shared" si="2"/>
        <v>42</v>
      </c>
      <c r="B51" s="12">
        <f t="shared" si="3"/>
        <v>47</v>
      </c>
      <c r="C51" s="5">
        <f>VLOOKUP([小孩年齡],遺屬需求表[],2)*(1+通貨膨漲率)^[年度]</f>
        <v>0</v>
      </c>
      <c r="D51" s="5">
        <f>[需求金額]/(1+投資報酬率)^[年度]</f>
        <v>0</v>
      </c>
    </row>
    <row r="52" spans="1:4">
      <c r="A52" s="1">
        <f t="shared" si="2"/>
        <v>43</v>
      </c>
      <c r="B52" s="12">
        <f t="shared" si="3"/>
        <v>48</v>
      </c>
      <c r="C52" s="5">
        <f>VLOOKUP([小孩年齡],遺屬需求表[],2)*(1+通貨膨漲率)^[年度]</f>
        <v>0</v>
      </c>
      <c r="D52" s="5">
        <f>[需求金額]/(1+投資報酬率)^[年度]</f>
        <v>0</v>
      </c>
    </row>
    <row r="53" spans="1:4">
      <c r="A53" s="1">
        <f t="shared" si="2"/>
        <v>44</v>
      </c>
      <c r="B53" s="12">
        <f t="shared" si="3"/>
        <v>49</v>
      </c>
      <c r="C53" s="5">
        <f>VLOOKUP([小孩年齡],遺屬需求表[],2)*(1+通貨膨漲率)^[年度]</f>
        <v>0</v>
      </c>
      <c r="D53" s="5">
        <f>[需求金額]/(1+投資報酬率)^[年度]</f>
        <v>0</v>
      </c>
    </row>
    <row r="54" spans="1:4">
      <c r="A54" s="1">
        <f t="shared" si="2"/>
        <v>45</v>
      </c>
      <c r="B54" s="12">
        <f t="shared" si="3"/>
        <v>50</v>
      </c>
      <c r="C54" s="5">
        <f>VLOOKUP([小孩年齡],遺屬需求表[],2)*(1+通貨膨漲率)^[年度]</f>
        <v>0</v>
      </c>
      <c r="D54" s="5">
        <f>[需求金額]/(1+投資報酬率)^[年度]</f>
        <v>0</v>
      </c>
    </row>
    <row r="55" spans="1:4">
      <c r="A55" s="1">
        <f t="shared" si="2"/>
        <v>46</v>
      </c>
      <c r="B55" s="12">
        <f t="shared" si="3"/>
        <v>51</v>
      </c>
      <c r="C55" s="5">
        <f>VLOOKUP([小孩年齡],遺屬需求表[],2)*(1+通貨膨漲率)^[年度]</f>
        <v>0</v>
      </c>
      <c r="D55" s="5">
        <f>[需求金額]/(1+投資報酬率)^[年度]</f>
        <v>0</v>
      </c>
    </row>
    <row r="56" spans="1:4">
      <c r="A56" s="1">
        <f t="shared" si="2"/>
        <v>47</v>
      </c>
      <c r="B56" s="12">
        <f t="shared" si="3"/>
        <v>52</v>
      </c>
      <c r="C56" s="5">
        <f>VLOOKUP([小孩年齡],遺屬需求表[],2)*(1+通貨膨漲率)^[年度]</f>
        <v>0</v>
      </c>
      <c r="D56" s="5">
        <f>[需求金額]/(1+投資報酬率)^[年度]</f>
        <v>0</v>
      </c>
    </row>
    <row r="57" spans="1:4">
      <c r="A57" s="1">
        <f t="shared" si="2"/>
        <v>48</v>
      </c>
      <c r="B57" s="12">
        <f t="shared" si="3"/>
        <v>53</v>
      </c>
      <c r="C57" s="5">
        <f>VLOOKUP([小孩年齡],遺屬需求表[],2)*(1+通貨膨漲率)^[年度]</f>
        <v>0</v>
      </c>
      <c r="D57" s="5">
        <f>[需求金額]/(1+投資報酬率)^[年度]</f>
        <v>0</v>
      </c>
    </row>
    <row r="58" spans="1:4">
      <c r="A58" s="1">
        <f t="shared" si="2"/>
        <v>49</v>
      </c>
      <c r="B58" s="12">
        <f t="shared" si="3"/>
        <v>54</v>
      </c>
      <c r="C58" s="5">
        <f>VLOOKUP([小孩年齡],遺屬需求表[],2)*(1+通貨膨漲率)^[年度]</f>
        <v>0</v>
      </c>
      <c r="D58" s="5">
        <f>[需求金額]/(1+投資報酬率)^[年度]</f>
        <v>0</v>
      </c>
    </row>
    <row r="59" spans="1:4">
      <c r="A59" s="1">
        <f t="shared" si="2"/>
        <v>50</v>
      </c>
      <c r="B59" s="12">
        <f t="shared" si="3"/>
        <v>55</v>
      </c>
      <c r="C59" s="5">
        <f>VLOOKUP([小孩年齡],遺屬需求表[],2)*(1+通貨膨漲率)^[年度]</f>
        <v>0</v>
      </c>
      <c r="D59" s="5">
        <f>[需求金額]/(1+投資報酬率)^[年度]</f>
        <v>0</v>
      </c>
    </row>
  </sheetData>
  <phoneticPr fontId="3" type="noConversion"/>
  <pageMargins left="0.7" right="0.7" top="0.75" bottom="0.75" header="0.3" footer="0.3"/>
  <ignoredErrors>
    <ignoredError sqref="A9:B9" calculatedColumn="1"/>
  </ignoredErrors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Sheet1</vt:lpstr>
      <vt:lpstr>投資報酬率</vt:lpstr>
      <vt:lpstr>保險金額</vt:lpstr>
      <vt:lpstr>通貨膨漲率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2012-03-02T07:38:39Z</dcterms:created>
  <dcterms:modified xsi:type="dcterms:W3CDTF">2012-03-05T03:54:30Z</dcterms:modified>
</cp:coreProperties>
</file>