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372" windowWidth="15468" windowHeight="5340"/>
  </bookViews>
  <sheets>
    <sheet name="Sheet1" sheetId="1" r:id="rId1"/>
  </sheets>
  <definedNames>
    <definedName name="一次請領金額">Sheet1!$B$1</definedName>
    <definedName name="可支付年數">Sheet1!$B$4</definedName>
    <definedName name="投資報酬率">Sheet1!$B$3</definedName>
    <definedName name="勞保年金月領金額">Sheet1!$B$2</definedName>
  </definedNames>
  <calcPr calcId="125725"/>
</workbook>
</file>

<file path=xl/calcChain.xml><?xml version="1.0" encoding="utf-8"?>
<calcChain xmlns="http://schemas.openxmlformats.org/spreadsheetml/2006/main">
  <c r="E4" i="1"/>
  <c r="G4"/>
  <c r="G1"/>
  <c r="J3"/>
  <c r="D4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B7"/>
  <c r="B4"/>
  <c r="B11" s="1"/>
  <c r="F4" l="1"/>
  <c r="I4"/>
  <c r="H4"/>
  <c r="J4" l="1"/>
  <c r="D5" l="1"/>
  <c r="E5" s="1"/>
  <c r="F5" l="1"/>
  <c r="G5" s="1"/>
  <c r="I5"/>
  <c r="H5"/>
  <c r="J5" l="1"/>
  <c r="D6" s="1"/>
  <c r="H6" l="1"/>
  <c r="E6"/>
  <c r="I6"/>
  <c r="J6" s="1"/>
  <c r="D7" s="1"/>
  <c r="H7" s="1"/>
  <c r="F6"/>
  <c r="E7" l="1"/>
  <c r="G6"/>
  <c r="F7"/>
  <c r="G7" s="1"/>
  <c r="I7"/>
  <c r="J7" s="1"/>
  <c r="D8" s="1"/>
  <c r="E8" l="1"/>
  <c r="I8"/>
  <c r="F8" l="1"/>
  <c r="G8"/>
  <c r="H8"/>
  <c r="J8" s="1"/>
  <c r="D9" s="1"/>
  <c r="E9" s="1"/>
  <c r="F9" l="1"/>
  <c r="G9" s="1"/>
  <c r="H9"/>
  <c r="I9"/>
  <c r="J9" l="1"/>
  <c r="D10" s="1"/>
  <c r="F10" l="1"/>
  <c r="E10"/>
  <c r="G10" s="1"/>
  <c r="I10"/>
  <c r="H10"/>
  <c r="J10" l="1"/>
  <c r="D11" s="1"/>
  <c r="H11" s="1"/>
  <c r="E11" l="1"/>
  <c r="I11"/>
  <c r="J11" s="1"/>
  <c r="D12" s="1"/>
  <c r="H12" s="1"/>
  <c r="F11"/>
  <c r="G11" s="1"/>
  <c r="E12" l="1"/>
  <c r="F12"/>
  <c r="G12" s="1"/>
  <c r="I12"/>
  <c r="J12" s="1"/>
  <c r="D13" s="1"/>
  <c r="I13" s="1"/>
  <c r="E13" l="1"/>
  <c r="F13"/>
  <c r="G13" s="1"/>
  <c r="H13"/>
  <c r="J13" s="1"/>
  <c r="D14" s="1"/>
  <c r="E14" l="1"/>
  <c r="H14"/>
  <c r="F14" l="1"/>
  <c r="G14" s="1"/>
  <c r="I14"/>
  <c r="J14" s="1"/>
  <c r="D15" s="1"/>
  <c r="E15" s="1"/>
  <c r="H15" l="1"/>
  <c r="F15" l="1"/>
  <c r="G15"/>
  <c r="I15"/>
  <c r="J15" s="1"/>
  <c r="D16" s="1"/>
  <c r="E16" s="1"/>
  <c r="H16" l="1"/>
  <c r="F16" l="1"/>
  <c r="G16" s="1"/>
  <c r="I16"/>
  <c r="J16" s="1"/>
  <c r="D17" s="1"/>
  <c r="E17" s="1"/>
  <c r="I17" l="1"/>
  <c r="F17" l="1"/>
  <c r="G17" s="1"/>
  <c r="H17"/>
  <c r="J17" s="1"/>
  <c r="D18" s="1"/>
  <c r="E18" l="1"/>
  <c r="I18"/>
  <c r="F18" l="1"/>
  <c r="G18" s="1"/>
  <c r="H18"/>
  <c r="J18" s="1"/>
  <c r="D19" s="1"/>
  <c r="E19" s="1"/>
  <c r="F19" l="1"/>
  <c r="G19" s="1"/>
  <c r="H19"/>
  <c r="I19"/>
  <c r="J19" l="1"/>
  <c r="D20" s="1"/>
  <c r="I20" l="1"/>
  <c r="E20"/>
  <c r="F20"/>
  <c r="H20"/>
  <c r="J20" s="1"/>
  <c r="D21" s="1"/>
  <c r="E21" l="1"/>
  <c r="G20"/>
  <c r="I21"/>
  <c r="F21" l="1"/>
  <c r="G21" s="1"/>
  <c r="H21"/>
  <c r="J21" s="1"/>
  <c r="D22" s="1"/>
  <c r="E22" s="1"/>
  <c r="I22" l="1"/>
  <c r="F22" l="1"/>
  <c r="G22" s="1"/>
  <c r="H22"/>
  <c r="J22" s="1"/>
  <c r="D23" s="1"/>
  <c r="E23" l="1"/>
  <c r="I23"/>
  <c r="F23" l="1"/>
  <c r="G23" s="1"/>
  <c r="H23"/>
  <c r="J23" s="1"/>
  <c r="D24" s="1"/>
  <c r="E24" s="1"/>
  <c r="F24" l="1"/>
  <c r="G24" s="1"/>
  <c r="I24"/>
  <c r="H24"/>
  <c r="J24" l="1"/>
  <c r="D25" s="1"/>
  <c r="E25" s="1"/>
  <c r="F25" l="1"/>
  <c r="G25" s="1"/>
  <c r="H25"/>
  <c r="I25"/>
  <c r="J25" l="1"/>
  <c r="D26" s="1"/>
  <c r="F26" l="1"/>
  <c r="E26"/>
  <c r="H26"/>
  <c r="I26"/>
  <c r="J26" l="1"/>
  <c r="D27" s="1"/>
  <c r="E27" s="1"/>
  <c r="G26"/>
  <c r="I27"/>
  <c r="H27" l="1"/>
  <c r="F27"/>
  <c r="G27" s="1"/>
  <c r="J27"/>
  <c r="D28" s="1"/>
  <c r="E28" s="1"/>
  <c r="F28" l="1"/>
  <c r="G28" s="1"/>
  <c r="I28"/>
  <c r="H28"/>
  <c r="J28" l="1"/>
  <c r="D29" l="1"/>
  <c r="F29" l="1"/>
  <c r="E29"/>
  <c r="H29"/>
  <c r="I29"/>
  <c r="G29" l="1"/>
  <c r="J29"/>
  <c r="D30" s="1"/>
  <c r="E30" l="1"/>
  <c r="H30"/>
  <c r="I30"/>
  <c r="F30"/>
  <c r="G30" l="1"/>
  <c r="J30"/>
  <c r="D31" s="1"/>
  <c r="E31" s="1"/>
  <c r="H31" l="1"/>
  <c r="I31"/>
  <c r="J31" s="1"/>
  <c r="D32" s="1"/>
  <c r="F31"/>
  <c r="G31" s="1"/>
  <c r="E32" l="1"/>
  <c r="F32"/>
  <c r="H32"/>
  <c r="I32"/>
  <c r="G32"/>
  <c r="J32" l="1"/>
  <c r="D33" s="1"/>
  <c r="E33" l="1"/>
  <c r="H33"/>
  <c r="I33"/>
  <c r="F33"/>
  <c r="G33" l="1"/>
  <c r="J33"/>
  <c r="D34" s="1"/>
  <c r="F34" s="1"/>
  <c r="E34" l="1"/>
  <c r="G34" s="1"/>
  <c r="I34"/>
  <c r="H34"/>
  <c r="J34" l="1"/>
  <c r="D35" s="1"/>
  <c r="F35" s="1"/>
  <c r="E35" l="1"/>
  <c r="I35"/>
  <c r="G35"/>
  <c r="H35"/>
  <c r="J35" l="1"/>
  <c r="D36" s="1"/>
  <c r="E36"/>
  <c r="H36"/>
  <c r="I36"/>
  <c r="F36"/>
  <c r="G36" l="1"/>
  <c r="J36"/>
  <c r="D37" s="1"/>
  <c r="F37" s="1"/>
  <c r="H37" l="1"/>
  <c r="I37"/>
  <c r="E37"/>
  <c r="J37" l="1"/>
  <c r="D38" s="1"/>
  <c r="E38"/>
  <c r="G38" s="1"/>
  <c r="G37"/>
  <c r="F38"/>
  <c r="H38"/>
  <c r="I38"/>
  <c r="J38" l="1"/>
  <c r="D39" s="1"/>
  <c r="E39" s="1"/>
  <c r="F39" l="1"/>
  <c r="I39"/>
  <c r="G39"/>
  <c r="H39"/>
  <c r="J39" l="1"/>
  <c r="D40" s="1"/>
  <c r="F40" l="1"/>
  <c r="E40"/>
  <c r="H40"/>
  <c r="I40"/>
  <c r="J40" s="1"/>
  <c r="D41" s="1"/>
  <c r="F41" s="1"/>
  <c r="G40" l="1"/>
  <c r="E41"/>
  <c r="H41"/>
  <c r="G41"/>
  <c r="I41"/>
  <c r="J41" s="1"/>
  <c r="D42" s="1"/>
  <c r="F42" s="1"/>
  <c r="E42" l="1"/>
  <c r="I42"/>
  <c r="G42"/>
  <c r="H42"/>
  <c r="J42" l="1"/>
  <c r="D43" s="1"/>
  <c r="E43" s="1"/>
  <c r="F43"/>
  <c r="I43"/>
  <c r="H43" l="1"/>
  <c r="G43"/>
  <c r="J43"/>
  <c r="D44" s="1"/>
  <c r="F44" s="1"/>
  <c r="E44" l="1"/>
  <c r="I44"/>
  <c r="G44"/>
  <c r="H44"/>
  <c r="J44" l="1"/>
  <c r="D45" s="1"/>
  <c r="F45" s="1"/>
  <c r="E45" l="1"/>
  <c r="I45"/>
  <c r="G45"/>
  <c r="H45"/>
  <c r="J45" l="1"/>
  <c r="D46" s="1"/>
  <c r="F46" s="1"/>
  <c r="E46" l="1"/>
  <c r="G46" s="1"/>
  <c r="I46"/>
  <c r="H46"/>
  <c r="J46" l="1"/>
  <c r="D47" s="1"/>
  <c r="E47" s="1"/>
  <c r="F47" l="1"/>
  <c r="G47" s="1"/>
  <c r="I47"/>
  <c r="H47"/>
  <c r="J47" l="1"/>
  <c r="D48" s="1"/>
  <c r="F48" l="1"/>
  <c r="E48"/>
  <c r="H48"/>
  <c r="I48"/>
  <c r="G48" l="1"/>
  <c r="J48"/>
  <c r="D49" s="1"/>
  <c r="F49" s="1"/>
  <c r="E49" l="1"/>
  <c r="H49"/>
  <c r="I49"/>
  <c r="G49" l="1"/>
  <c r="J49"/>
  <c r="D50" s="1"/>
  <c r="F50" s="1"/>
  <c r="H50"/>
  <c r="I50" l="1"/>
  <c r="E50"/>
  <c r="J50"/>
  <c r="D51" s="1"/>
  <c r="F51" s="1"/>
  <c r="E51" l="1"/>
  <c r="G51" s="1"/>
  <c r="G50"/>
  <c r="I51"/>
  <c r="J51" s="1"/>
  <c r="D52" s="1"/>
  <c r="F52" s="1"/>
  <c r="H51"/>
  <c r="E52" l="1"/>
  <c r="G52" s="1"/>
  <c r="H52"/>
  <c r="I52"/>
  <c r="J52" l="1"/>
  <c r="D53" s="1"/>
  <c r="E53" l="1"/>
  <c r="H53"/>
  <c r="F53"/>
  <c r="I53"/>
  <c r="J53" s="1"/>
  <c r="D54" s="1"/>
  <c r="E54" l="1"/>
  <c r="G53"/>
  <c r="H54"/>
  <c r="F54"/>
  <c r="I54"/>
  <c r="G54" l="1"/>
  <c r="J54"/>
  <c r="D55" s="1"/>
  <c r="F55" s="1"/>
  <c r="E55" l="1"/>
  <c r="I55"/>
  <c r="G55"/>
  <c r="H55"/>
  <c r="J55" s="1"/>
  <c r="D56" s="1"/>
  <c r="F56" s="1"/>
  <c r="E56" l="1"/>
  <c r="H56"/>
  <c r="G56"/>
  <c r="I56"/>
  <c r="J56" s="1"/>
  <c r="D57" s="1"/>
  <c r="E57" l="1"/>
  <c r="F57"/>
  <c r="I57"/>
  <c r="H57"/>
  <c r="G57" l="1"/>
  <c r="J57"/>
  <c r="D58" s="1"/>
  <c r="E58" s="1"/>
  <c r="F58" l="1"/>
  <c r="G58" s="1"/>
  <c r="H58"/>
  <c r="I58"/>
  <c r="J58" l="1"/>
  <c r="D59" s="1"/>
  <c r="E59" s="1"/>
  <c r="F59" l="1"/>
  <c r="G59" s="1"/>
  <c r="I59"/>
  <c r="H59"/>
  <c r="J59" l="1"/>
  <c r="D60" s="1"/>
  <c r="F60" l="1"/>
  <c r="E60"/>
  <c r="I60"/>
  <c r="H60"/>
  <c r="G60" l="1"/>
  <c r="J60"/>
  <c r="D61" s="1"/>
  <c r="I61" s="1"/>
  <c r="E61" l="1"/>
  <c r="H61"/>
  <c r="J61" s="1"/>
  <c r="D62" s="1"/>
  <c r="F62" s="1"/>
  <c r="F61"/>
  <c r="E62" l="1"/>
  <c r="G62" s="1"/>
  <c r="G61"/>
  <c r="I62"/>
  <c r="H62"/>
  <c r="J62" l="1"/>
  <c r="D63" s="1"/>
  <c r="E63"/>
  <c r="F63"/>
  <c r="I63"/>
  <c r="H63"/>
  <c r="G63" l="1"/>
  <c r="J63"/>
  <c r="D64" s="1"/>
  <c r="F64" s="1"/>
  <c r="E64" l="1"/>
  <c r="I64"/>
  <c r="G64"/>
  <c r="H64"/>
  <c r="J64" l="1"/>
  <c r="D65" s="1"/>
  <c r="F65" s="1"/>
  <c r="E65" l="1"/>
  <c r="G65" s="1"/>
  <c r="I65"/>
  <c r="H65"/>
  <c r="J65" l="1"/>
  <c r="D66" s="1"/>
  <c r="E66" s="1"/>
  <c r="F66" l="1"/>
  <c r="G66" s="1"/>
  <c r="I66"/>
  <c r="H66"/>
  <c r="J66" l="1"/>
  <c r="D67" s="1"/>
  <c r="H67" l="1"/>
  <c r="E67"/>
  <c r="F67"/>
  <c r="I67"/>
  <c r="J67" l="1"/>
  <c r="D68" s="1"/>
  <c r="E68" s="1"/>
  <c r="G67"/>
  <c r="I68"/>
  <c r="F68"/>
  <c r="G68" l="1"/>
  <c r="H68"/>
  <c r="J68" s="1"/>
  <c r="D69" s="1"/>
  <c r="E69" s="1"/>
  <c r="I69" l="1"/>
  <c r="F69"/>
  <c r="G69" s="1"/>
  <c r="H69"/>
  <c r="J69" l="1"/>
  <c r="D70" s="1"/>
  <c r="E70" s="1"/>
  <c r="I70" l="1"/>
  <c r="F70"/>
  <c r="G70" s="1"/>
  <c r="H70"/>
  <c r="J70" l="1"/>
  <c r="D71" s="1"/>
  <c r="E71" s="1"/>
  <c r="I71" l="1"/>
  <c r="H71"/>
  <c r="F71"/>
  <c r="G71" s="1"/>
  <c r="J71" l="1"/>
  <c r="D72" s="1"/>
  <c r="E72" s="1"/>
  <c r="G72" l="1"/>
  <c r="F72"/>
  <c r="I72"/>
  <c r="H72"/>
  <c r="J72" l="1"/>
  <c r="D73" s="1"/>
  <c r="F73" l="1"/>
  <c r="E73"/>
  <c r="H73"/>
  <c r="I73"/>
  <c r="J73" l="1"/>
  <c r="D74" s="1"/>
  <c r="H74" s="1"/>
  <c r="G73"/>
  <c r="I74"/>
  <c r="J74" s="1"/>
  <c r="D75" s="1"/>
  <c r="F75" s="1"/>
  <c r="F74" l="1"/>
  <c r="G74" s="1"/>
  <c r="E74"/>
  <c r="H75"/>
  <c r="I75"/>
  <c r="E75" l="1"/>
  <c r="G75" s="1"/>
  <c r="J75"/>
  <c r="D76" s="1"/>
  <c r="I76" s="1"/>
  <c r="E76" l="1"/>
  <c r="F76"/>
  <c r="H76"/>
  <c r="J76" s="1"/>
  <c r="D77" s="1"/>
  <c r="I77" s="1"/>
  <c r="G76" l="1"/>
  <c r="E77"/>
  <c r="H77"/>
  <c r="J77" s="1"/>
  <c r="D78" s="1"/>
  <c r="I78" s="1"/>
  <c r="F77"/>
  <c r="G77" s="1"/>
  <c r="E78" l="1"/>
  <c r="G78" s="1"/>
  <c r="F78"/>
  <c r="H78"/>
  <c r="J78" s="1"/>
  <c r="D79" s="1"/>
  <c r="E79" l="1"/>
  <c r="I79"/>
  <c r="F79"/>
  <c r="H79"/>
  <c r="G79"/>
  <c r="J79" l="1"/>
  <c r="D80" s="1"/>
  <c r="I80" s="1"/>
  <c r="E80" l="1"/>
  <c r="H80"/>
  <c r="F80"/>
  <c r="G80" s="1"/>
  <c r="J80"/>
  <c r="D81" s="1"/>
  <c r="E81" l="1"/>
  <c r="F81"/>
  <c r="I81"/>
  <c r="H81"/>
  <c r="G81" l="1"/>
  <c r="J81"/>
  <c r="D82" s="1"/>
  <c r="F82" s="1"/>
  <c r="E82" l="1"/>
  <c r="G82" s="1"/>
  <c r="H82"/>
  <c r="I82"/>
  <c r="J82" l="1"/>
  <c r="D83" s="1"/>
  <c r="F83" s="1"/>
  <c r="E83" l="1"/>
  <c r="G83" s="1"/>
  <c r="I83"/>
  <c r="H83"/>
  <c r="J83" l="1"/>
  <c r="D84" s="1"/>
  <c r="H84" s="1"/>
  <c r="I84" l="1"/>
  <c r="J84" s="1"/>
  <c r="D85" s="1"/>
  <c r="F84"/>
  <c r="E84"/>
  <c r="F85"/>
  <c r="H85"/>
  <c r="G84" l="1"/>
  <c r="E85"/>
  <c r="I85"/>
  <c r="G85"/>
  <c r="J85"/>
  <c r="D86" s="1"/>
  <c r="H86" s="1"/>
  <c r="E86" l="1"/>
  <c r="I86"/>
  <c r="J86" s="1"/>
  <c r="D87" s="1"/>
  <c r="H87" s="1"/>
  <c r="F86"/>
  <c r="G86" l="1"/>
  <c r="E87"/>
  <c r="I87"/>
  <c r="J87" s="1"/>
  <c r="D88" s="1"/>
  <c r="F88" s="1"/>
  <c r="F87"/>
  <c r="G87" s="1"/>
  <c r="E88" l="1"/>
  <c r="G88" s="1"/>
  <c r="H88"/>
  <c r="I88"/>
  <c r="J88" l="1"/>
  <c r="D89" s="1"/>
  <c r="I89" s="1"/>
  <c r="H89" l="1"/>
  <c r="J89" s="1"/>
  <c r="D90" s="1"/>
  <c r="E89"/>
  <c r="F89"/>
  <c r="E90" l="1"/>
  <c r="G89"/>
  <c r="I90"/>
  <c r="F90"/>
  <c r="H90"/>
  <c r="J90" s="1"/>
  <c r="D91" s="1"/>
  <c r="G90" l="1"/>
  <c r="E91"/>
  <c r="H91"/>
  <c r="I91"/>
  <c r="F91"/>
  <c r="G91" l="1"/>
  <c r="J91"/>
  <c r="D92" s="1"/>
  <c r="E92" s="1"/>
  <c r="H92" l="1"/>
  <c r="I92"/>
  <c r="F92"/>
  <c r="G92" s="1"/>
  <c r="J92" l="1"/>
  <c r="D93" s="1"/>
  <c r="H93" s="1"/>
  <c r="I93" l="1"/>
  <c r="J93" s="1"/>
  <c r="D94" s="1"/>
  <c r="F93"/>
  <c r="E93"/>
  <c r="I94" l="1"/>
  <c r="H94"/>
  <c r="F94"/>
  <c r="E94"/>
  <c r="G93"/>
  <c r="J94" l="1"/>
  <c r="D95" s="1"/>
  <c r="I95"/>
  <c r="E95"/>
  <c r="G94"/>
  <c r="F95" l="1"/>
  <c r="H95"/>
  <c r="J95" s="1"/>
  <c r="D96" s="1"/>
  <c r="G95"/>
  <c r="H96" l="1"/>
  <c r="F96"/>
  <c r="E97" s="1"/>
  <c r="I96"/>
  <c r="J96" s="1"/>
  <c r="D97" s="1"/>
  <c r="E96"/>
  <c r="G96" s="1"/>
  <c r="H97"/>
  <c r="I97" l="1"/>
  <c r="F97"/>
  <c r="E98" s="1"/>
  <c r="J97"/>
  <c r="D98" s="1"/>
  <c r="H98"/>
  <c r="G97"/>
  <c r="F98" l="1"/>
  <c r="I98"/>
  <c r="J98" s="1"/>
  <c r="D99" s="1"/>
  <c r="G98"/>
  <c r="I99" l="1"/>
  <c r="F99"/>
  <c r="E99"/>
  <c r="G99" s="1"/>
  <c r="H99"/>
  <c r="J99" s="1"/>
  <c r="D100" s="1"/>
  <c r="E100" s="1"/>
  <c r="I100" l="1"/>
  <c r="F100"/>
  <c r="G100" s="1"/>
  <c r="H100"/>
  <c r="J100"/>
  <c r="D101" s="1"/>
  <c r="I101" s="1"/>
  <c r="E101" l="1"/>
  <c r="F101"/>
  <c r="H101"/>
  <c r="J101" s="1"/>
  <c r="D102" s="1"/>
  <c r="G101" l="1"/>
  <c r="E102"/>
  <c r="F102"/>
  <c r="I102"/>
  <c r="H102"/>
  <c r="G102" l="1"/>
  <c r="J102"/>
  <c r="D103" s="1"/>
  <c r="I103" s="1"/>
  <c r="E103" l="1"/>
  <c r="H103"/>
  <c r="J103" s="1"/>
  <c r="D104" s="1"/>
  <c r="H104" s="1"/>
  <c r="F103"/>
  <c r="G103" l="1"/>
  <c r="E104"/>
  <c r="I104"/>
  <c r="J104" s="1"/>
  <c r="D105" s="1"/>
  <c r="I105" s="1"/>
  <c r="F104"/>
  <c r="G104" l="1"/>
  <c r="E105"/>
  <c r="F105"/>
  <c r="H105"/>
  <c r="J105" s="1"/>
  <c r="D106" s="1"/>
  <c r="G105" l="1"/>
  <c r="E106"/>
  <c r="F106"/>
  <c r="G106" s="1"/>
  <c r="I106"/>
  <c r="H106"/>
  <c r="J106" l="1"/>
  <c r="D107" s="1"/>
  <c r="E107" s="1"/>
  <c r="F107" l="1"/>
  <c r="G107" s="1"/>
  <c r="H107"/>
  <c r="I107"/>
  <c r="J107" l="1"/>
  <c r="D108" s="1"/>
  <c r="E108" s="1"/>
  <c r="F108" l="1"/>
  <c r="G108" s="1"/>
  <c r="H108"/>
  <c r="I108"/>
  <c r="J108" l="1"/>
  <c r="D109" s="1"/>
  <c r="F109" l="1"/>
  <c r="E109"/>
  <c r="I109"/>
  <c r="H109"/>
  <c r="G109" l="1"/>
  <c r="J109"/>
  <c r="D110" s="1"/>
  <c r="F110" s="1"/>
  <c r="E110" l="1"/>
  <c r="I110"/>
  <c r="G110"/>
  <c r="H110"/>
  <c r="J110" l="1"/>
  <c r="D111" s="1"/>
  <c r="E111"/>
  <c r="F111"/>
  <c r="G111"/>
  <c r="H111"/>
  <c r="I111"/>
  <c r="J111" l="1"/>
  <c r="D112" s="1"/>
  <c r="E112" s="1"/>
  <c r="F112" l="1"/>
  <c r="G112" s="1"/>
  <c r="H112"/>
  <c r="I112"/>
  <c r="J112" l="1"/>
  <c r="D113" s="1"/>
  <c r="E113" l="1"/>
  <c r="I113"/>
  <c r="F113"/>
  <c r="H113"/>
  <c r="G113" l="1"/>
  <c r="J113"/>
  <c r="D114" s="1"/>
  <c r="F114" s="1"/>
  <c r="E114" l="1"/>
  <c r="I114"/>
  <c r="H114" s="1"/>
  <c r="J114" s="1"/>
  <c r="D115" s="1"/>
  <c r="G114"/>
  <c r="E115" l="1"/>
  <c r="F115"/>
  <c r="G115" s="1"/>
  <c r="I115"/>
  <c r="H115"/>
  <c r="J115" l="1"/>
  <c r="D116" s="1"/>
  <c r="F116" s="1"/>
  <c r="E116" l="1"/>
  <c r="G116" s="1"/>
  <c r="H116"/>
  <c r="I116"/>
  <c r="J116" l="1"/>
  <c r="D117" s="1"/>
  <c r="F117" s="1"/>
  <c r="E117" l="1"/>
  <c r="I117"/>
  <c r="H117"/>
  <c r="G117"/>
  <c r="J117" l="1"/>
  <c r="D118" s="1"/>
  <c r="E118" s="1"/>
  <c r="H118" l="1"/>
  <c r="J118" s="1"/>
  <c r="D119" s="1"/>
  <c r="F119" s="1"/>
  <c r="I118"/>
  <c r="F118"/>
  <c r="G118" s="1"/>
  <c r="E119" l="1"/>
  <c r="G119" s="1"/>
  <c r="I119"/>
  <c r="H119"/>
  <c r="J119" l="1"/>
  <c r="D120" s="1"/>
  <c r="E120" s="1"/>
  <c r="F120" l="1"/>
  <c r="H120"/>
  <c r="G120"/>
  <c r="I120"/>
  <c r="J120" l="1"/>
  <c r="D121" s="1"/>
  <c r="E121" l="1"/>
  <c r="F121"/>
  <c r="G121" s="1"/>
  <c r="I121"/>
  <c r="H121"/>
  <c r="J121" l="1"/>
  <c r="D122" s="1"/>
  <c r="E122" s="1"/>
  <c r="I122" l="1"/>
  <c r="H122"/>
  <c r="F122"/>
  <c r="G122" s="1"/>
  <c r="J122" l="1"/>
  <c r="D123" s="1"/>
  <c r="F123" l="1"/>
  <c r="E123"/>
  <c r="H123"/>
  <c r="I123"/>
  <c r="G123" l="1"/>
  <c r="J123"/>
  <c r="D124" s="1"/>
  <c r="E124" l="1"/>
  <c r="F124"/>
  <c r="H124"/>
  <c r="I124"/>
  <c r="G124" l="1"/>
  <c r="J124"/>
  <c r="D125" s="1"/>
  <c r="E125" l="1"/>
  <c r="F125"/>
  <c r="G125" s="1"/>
  <c r="I125"/>
  <c r="H125"/>
  <c r="J125" l="1"/>
  <c r="D126" s="1"/>
  <c r="E126" s="1"/>
  <c r="F126" l="1"/>
  <c r="G126" s="1"/>
  <c r="I126"/>
  <c r="H126"/>
  <c r="J126" l="1"/>
  <c r="D127" s="1"/>
  <c r="E127" l="1"/>
  <c r="F127"/>
  <c r="H127"/>
  <c r="I127"/>
  <c r="G127" l="1"/>
  <c r="J127"/>
  <c r="D128" s="1"/>
  <c r="E128" l="1"/>
  <c r="F128"/>
  <c r="I128"/>
  <c r="H128"/>
  <c r="G128" l="1"/>
  <c r="J128"/>
  <c r="D129" s="1"/>
  <c r="E129" s="1"/>
  <c r="H129" l="1"/>
  <c r="F129"/>
  <c r="I129"/>
  <c r="G129"/>
  <c r="J129" l="1"/>
  <c r="D130" s="1"/>
  <c r="E130" s="1"/>
  <c r="I130" l="1"/>
  <c r="H130"/>
  <c r="F130"/>
  <c r="G130" s="1"/>
  <c r="J130"/>
  <c r="D131" s="1"/>
  <c r="E131" s="1"/>
  <c r="F131" l="1"/>
  <c r="I131"/>
  <c r="G131"/>
  <c r="H131"/>
  <c r="J131" s="1"/>
  <c r="D132" s="1"/>
  <c r="E132" s="1"/>
  <c r="F132" l="1"/>
  <c r="G132" s="1"/>
  <c r="H132"/>
  <c r="I132"/>
  <c r="J132" l="1"/>
  <c r="D133" s="1"/>
  <c r="E133" s="1"/>
  <c r="H133" l="1"/>
  <c r="F133"/>
  <c r="G133" s="1"/>
  <c r="I133"/>
  <c r="J133" s="1"/>
  <c r="D134" s="1"/>
  <c r="E134" l="1"/>
  <c r="F134"/>
  <c r="H134"/>
  <c r="I134"/>
  <c r="G134" l="1"/>
  <c r="J134"/>
  <c r="D135" s="1"/>
  <c r="E135" s="1"/>
  <c r="F135" l="1"/>
  <c r="G135" s="1"/>
  <c r="I135"/>
  <c r="H135"/>
  <c r="J135" l="1"/>
  <c r="D136" s="1"/>
  <c r="F136"/>
  <c r="E136"/>
  <c r="I136"/>
  <c r="H136" s="1"/>
  <c r="J136" s="1"/>
  <c r="D137" s="1"/>
  <c r="E137" s="1"/>
  <c r="F137" l="1"/>
  <c r="G137" s="1"/>
  <c r="H137"/>
  <c r="J137" s="1"/>
  <c r="D138" s="1"/>
  <c r="E138" s="1"/>
  <c r="I137"/>
  <c r="G136"/>
  <c r="H138" l="1"/>
  <c r="I138"/>
  <c r="J138" s="1"/>
  <c r="D139" s="1"/>
  <c r="E139" s="1"/>
  <c r="F138"/>
  <c r="G138"/>
  <c r="I139" l="1"/>
  <c r="F139"/>
  <c r="H139"/>
  <c r="G139"/>
  <c r="J139" l="1"/>
  <c r="D140" s="1"/>
  <c r="E140" s="1"/>
  <c r="H140" l="1"/>
  <c r="I140"/>
  <c r="J140" s="1"/>
  <c r="D141" s="1"/>
  <c r="E141" s="1"/>
  <c r="F140"/>
  <c r="G140" s="1"/>
  <c r="F141" l="1"/>
  <c r="G141" s="1"/>
  <c r="H141"/>
  <c r="I141"/>
  <c r="J141" l="1"/>
  <c r="D142" s="1"/>
  <c r="I142" l="1"/>
  <c r="E142"/>
  <c r="F142"/>
  <c r="H142"/>
  <c r="J142" s="1"/>
  <c r="D143" s="1"/>
  <c r="I143" s="1"/>
  <c r="F143" l="1"/>
  <c r="H143"/>
  <c r="J143" s="1"/>
  <c r="D144" s="1"/>
  <c r="E143"/>
  <c r="G142"/>
  <c r="F144" l="1"/>
  <c r="I144"/>
  <c r="H144"/>
  <c r="E144"/>
  <c r="G143"/>
  <c r="J144" l="1"/>
  <c r="D145" s="1"/>
  <c r="E145" s="1"/>
  <c r="G144"/>
  <c r="F145" l="1"/>
  <c r="I145"/>
  <c r="H145"/>
  <c r="G145"/>
  <c r="J145" l="1"/>
  <c r="D146" s="1"/>
  <c r="I146" l="1"/>
  <c r="H146"/>
  <c r="J146" s="1"/>
  <c r="D147" s="1"/>
  <c r="E147" s="1"/>
  <c r="F146"/>
  <c r="E146"/>
  <c r="G146" l="1"/>
  <c r="I147"/>
  <c r="F147"/>
  <c r="G147" s="1"/>
  <c r="H147"/>
  <c r="J147" s="1"/>
  <c r="D148" s="1"/>
  <c r="F148" l="1"/>
  <c r="E148"/>
  <c r="G148" s="1"/>
  <c r="H148"/>
  <c r="I148"/>
  <c r="J148"/>
  <c r="D149" s="1"/>
  <c r="F149" s="1"/>
  <c r="H149"/>
  <c r="I149"/>
  <c r="G149" l="1"/>
  <c r="E149"/>
  <c r="J149"/>
  <c r="D150" s="1"/>
  <c r="H150" s="1"/>
  <c r="F150"/>
  <c r="I150" l="1"/>
  <c r="J150" s="1"/>
  <c r="D151" s="1"/>
  <c r="E150"/>
  <c r="G150" s="1"/>
  <c r="E151"/>
  <c r="F151"/>
  <c r="G151" s="1"/>
  <c r="I151"/>
  <c r="H151"/>
  <c r="J151" l="1"/>
  <c r="D152" s="1"/>
  <c r="H152" s="1"/>
  <c r="E152" l="1"/>
  <c r="F152"/>
  <c r="G152" s="1"/>
  <c r="I152"/>
  <c r="J152" s="1"/>
  <c r="D153" s="1"/>
  <c r="I153" s="1"/>
  <c r="E153" l="1"/>
  <c r="F153"/>
  <c r="H153"/>
  <c r="J153" s="1"/>
  <c r="D154" s="1"/>
  <c r="E154" l="1"/>
  <c r="G153"/>
  <c r="I154"/>
  <c r="F154"/>
  <c r="G154" s="1"/>
  <c r="H154"/>
  <c r="J154" l="1"/>
  <c r="D155" s="1"/>
  <c r="E155" s="1"/>
  <c r="H155" l="1"/>
  <c r="I155"/>
  <c r="F155"/>
  <c r="G155" s="1"/>
  <c r="J155" l="1"/>
  <c r="D156" s="1"/>
  <c r="E156" l="1"/>
  <c r="I156"/>
  <c r="F156"/>
  <c r="G156" s="1"/>
  <c r="H156"/>
  <c r="J156" s="1"/>
  <c r="D157" s="1"/>
  <c r="E157" l="1"/>
  <c r="G157" s="1"/>
  <c r="H157"/>
  <c r="I157"/>
  <c r="F157"/>
  <c r="J157" l="1"/>
  <c r="D158" s="1"/>
  <c r="H158" s="1"/>
  <c r="E158" l="1"/>
  <c r="I158"/>
  <c r="J158" s="1"/>
  <c r="D159" s="1"/>
  <c r="F158"/>
  <c r="G158" s="1"/>
  <c r="E159" l="1"/>
  <c r="F159"/>
  <c r="G159" s="1"/>
  <c r="I159"/>
  <c r="H159" s="1"/>
  <c r="J159" s="1"/>
  <c r="D160" s="1"/>
  <c r="H160" l="1"/>
  <c r="E160"/>
  <c r="G160" s="1"/>
  <c r="F160"/>
  <c r="I160"/>
  <c r="J160" s="1"/>
  <c r="D161" s="1"/>
  <c r="H161" l="1"/>
  <c r="G161"/>
  <c r="E161"/>
  <c r="I161"/>
  <c r="J161" s="1"/>
  <c r="D162" s="1"/>
  <c r="F161"/>
  <c r="H162" l="1"/>
  <c r="E162"/>
  <c r="G162" s="1"/>
  <c r="F162"/>
  <c r="I162"/>
  <c r="J162" s="1"/>
  <c r="D163" s="1"/>
  <c r="H163" l="1"/>
  <c r="G163"/>
  <c r="E163"/>
  <c r="I163"/>
  <c r="F163"/>
  <c r="J163"/>
  <c r="D164" s="1"/>
  <c r="F164" l="1"/>
  <c r="E164"/>
  <c r="G164" s="1"/>
  <c r="H164"/>
  <c r="I164"/>
  <c r="J164" l="1"/>
  <c r="D165" s="1"/>
  <c r="I165" s="1"/>
  <c r="E165" l="1"/>
  <c r="F165"/>
  <c r="H165"/>
  <c r="J165"/>
  <c r="D166" s="1"/>
  <c r="G165" l="1"/>
  <c r="H166"/>
  <c r="E166"/>
  <c r="F166"/>
  <c r="I166"/>
  <c r="J166"/>
  <c r="D167" s="1"/>
  <c r="G166" l="1"/>
  <c r="E167"/>
  <c r="H167"/>
  <c r="F167"/>
  <c r="I167"/>
  <c r="J167" s="1"/>
  <c r="D168" s="1"/>
  <c r="G167" l="1"/>
  <c r="E168"/>
  <c r="H168"/>
  <c r="F168"/>
  <c r="I168"/>
  <c r="J168" s="1"/>
  <c r="D169" s="1"/>
  <c r="G168" l="1"/>
  <c r="H169"/>
  <c r="G169"/>
  <c r="E169"/>
  <c r="I169"/>
  <c r="F169"/>
  <c r="J169"/>
  <c r="D170" s="1"/>
  <c r="H170" l="1"/>
  <c r="E170"/>
  <c r="G170" s="1"/>
  <c r="F170"/>
  <c r="I170"/>
  <c r="J170" s="1"/>
  <c r="D171" s="1"/>
  <c r="F171" l="1"/>
  <c r="G171"/>
  <c r="E171"/>
  <c r="I171"/>
  <c r="H171"/>
  <c r="J171" l="1"/>
  <c r="D172" s="1"/>
  <c r="E172" l="1"/>
  <c r="G172"/>
  <c r="H172"/>
  <c r="I172"/>
  <c r="F172"/>
  <c r="J172" l="1"/>
  <c r="D173" s="1"/>
  <c r="E173" l="1"/>
  <c r="F173"/>
  <c r="H173"/>
  <c r="I173"/>
  <c r="G173" l="1"/>
  <c r="J173"/>
  <c r="D174" s="1"/>
  <c r="I174" l="1"/>
  <c r="E174"/>
  <c r="H174"/>
  <c r="J174" s="1"/>
  <c r="D175" s="1"/>
  <c r="F174"/>
  <c r="G174" l="1"/>
  <c r="I175"/>
  <c r="E175"/>
  <c r="F175"/>
  <c r="H175"/>
  <c r="J175" s="1"/>
  <c r="D176" s="1"/>
  <c r="G175" l="1"/>
  <c r="H176"/>
  <c r="E176"/>
  <c r="F176"/>
  <c r="I176"/>
  <c r="J176" s="1"/>
  <c r="D177" s="1"/>
  <c r="G176" l="1"/>
  <c r="F177"/>
  <c r="E177"/>
  <c r="G177" s="1"/>
  <c r="I177"/>
  <c r="H177" s="1"/>
  <c r="J177" s="1"/>
  <c r="D178" s="1"/>
  <c r="H178" l="1"/>
  <c r="E178"/>
  <c r="G178"/>
  <c r="I178"/>
  <c r="F178"/>
  <c r="J178"/>
  <c r="D179" s="1"/>
  <c r="I179" l="1"/>
  <c r="G179"/>
  <c r="E179"/>
  <c r="F179"/>
  <c r="H179"/>
  <c r="J179"/>
  <c r="D180" s="1"/>
  <c r="I180" l="1"/>
  <c r="J180" s="1"/>
  <c r="D181" s="1"/>
  <c r="F181" s="1"/>
  <c r="E180"/>
  <c r="G180"/>
  <c r="F180"/>
  <c r="H180"/>
  <c r="H181" l="1"/>
  <c r="I181"/>
  <c r="J181" s="1"/>
  <c r="D182" s="1"/>
  <c r="H182" s="1"/>
  <c r="G181"/>
  <c r="E181"/>
  <c r="E182"/>
  <c r="I182"/>
  <c r="J182" s="1"/>
  <c r="D183" s="1"/>
  <c r="F182" l="1"/>
  <c r="G182"/>
  <c r="G183"/>
  <c r="E183"/>
  <c r="I183"/>
  <c r="H183"/>
  <c r="F183"/>
  <c r="J183" l="1"/>
  <c r="D184" s="1"/>
  <c r="H184" l="1"/>
  <c r="E184"/>
  <c r="G184"/>
  <c r="I184"/>
  <c r="J184" s="1"/>
  <c r="D185" s="1"/>
  <c r="F184"/>
  <c r="H185" l="1"/>
  <c r="G185"/>
  <c r="E185"/>
  <c r="F185"/>
  <c r="I185"/>
  <c r="J185"/>
  <c r="D186" s="1"/>
  <c r="F186" l="1"/>
  <c r="E186"/>
  <c r="G186"/>
  <c r="H186"/>
  <c r="I186"/>
  <c r="J186" l="1"/>
  <c r="D187" s="1"/>
  <c r="G187" l="1"/>
  <c r="E187"/>
  <c r="I187"/>
  <c r="H187"/>
  <c r="J187"/>
  <c r="D188" s="1"/>
  <c r="F187"/>
  <c r="I188" l="1"/>
  <c r="E188"/>
  <c r="G188"/>
  <c r="F188"/>
  <c r="H188"/>
  <c r="J188" s="1"/>
  <c r="D189" s="1"/>
  <c r="G189" l="1"/>
  <c r="E189"/>
  <c r="H189"/>
  <c r="I189"/>
  <c r="J189" s="1"/>
  <c r="D190" s="1"/>
  <c r="F189"/>
  <c r="F190" l="1"/>
  <c r="E190"/>
  <c r="G190"/>
  <c r="H190"/>
  <c r="I190"/>
  <c r="J190" s="1"/>
  <c r="D191" s="1"/>
  <c r="H191" l="1"/>
  <c r="G191"/>
  <c r="E191"/>
  <c r="F191"/>
  <c r="I191"/>
  <c r="J191" s="1"/>
  <c r="D192" s="1"/>
  <c r="E192" l="1"/>
  <c r="G192"/>
  <c r="I192"/>
  <c r="F192"/>
  <c r="H192"/>
  <c r="J192" s="1"/>
  <c r="D193" s="1"/>
  <c r="G193" l="1"/>
  <c r="E193"/>
  <c r="H193"/>
  <c r="I193"/>
  <c r="F193"/>
  <c r="J193" l="1"/>
  <c r="D194" s="1"/>
  <c r="E194" l="1"/>
  <c r="G194"/>
  <c r="H194"/>
  <c r="I194"/>
  <c r="F194"/>
  <c r="J194" l="1"/>
  <c r="D195" s="1"/>
  <c r="F195" l="1"/>
  <c r="G195"/>
  <c r="E195"/>
  <c r="I195"/>
  <c r="H195"/>
  <c r="J195"/>
  <c r="D196" s="1"/>
  <c r="F196" l="1"/>
  <c r="E196"/>
  <c r="G196"/>
  <c r="I196"/>
  <c r="H196"/>
  <c r="J196" l="1"/>
  <c r="D197" s="1"/>
  <c r="G197" l="1"/>
  <c r="E197"/>
  <c r="F197"/>
  <c r="I197"/>
  <c r="H197"/>
  <c r="J197"/>
  <c r="D198" s="1"/>
  <c r="E198" l="1"/>
  <c r="G198"/>
  <c r="F198"/>
  <c r="H198"/>
  <c r="I198"/>
  <c r="J198" l="1"/>
  <c r="D199" s="1"/>
  <c r="F199" l="1"/>
  <c r="G199"/>
  <c r="E199"/>
  <c r="H199"/>
  <c r="I199"/>
  <c r="J199" s="1"/>
  <c r="D200" s="1"/>
  <c r="E200" l="1"/>
  <c r="G200"/>
  <c r="I200"/>
  <c r="H200"/>
  <c r="F200"/>
  <c r="J200" l="1"/>
  <c r="D201" s="1"/>
  <c r="F201" l="1"/>
  <c r="G201"/>
  <c r="E201"/>
  <c r="I201"/>
  <c r="H201"/>
  <c r="J201" s="1"/>
  <c r="D202" s="1"/>
  <c r="I202" l="1"/>
  <c r="E202"/>
  <c r="G202"/>
  <c r="H202"/>
  <c r="J202" s="1"/>
  <c r="D203" s="1"/>
  <c r="F202"/>
  <c r="F203" l="1"/>
  <c r="G203"/>
  <c r="E203"/>
  <c r="I203"/>
  <c r="H203"/>
  <c r="J203" l="1"/>
  <c r="D204" s="1"/>
  <c r="E204" l="1"/>
  <c r="G204"/>
  <c r="I204"/>
  <c r="H204"/>
  <c r="F204"/>
  <c r="J204" l="1"/>
  <c r="D205" s="1"/>
  <c r="I205" l="1"/>
  <c r="G205"/>
  <c r="E205"/>
  <c r="H205"/>
  <c r="J205" s="1"/>
  <c r="D206" s="1"/>
  <c r="F205"/>
  <c r="E206" l="1"/>
  <c r="G206"/>
  <c r="F206"/>
  <c r="H206"/>
  <c r="I206"/>
  <c r="J206" l="1"/>
  <c r="D207" s="1"/>
  <c r="G207" l="1"/>
  <c r="E207"/>
  <c r="I207"/>
  <c r="F207"/>
  <c r="H207"/>
  <c r="J207" l="1"/>
  <c r="D208" s="1"/>
  <c r="E208" l="1"/>
  <c r="G208"/>
  <c r="F208"/>
  <c r="I208"/>
  <c r="H208"/>
  <c r="J208" l="1"/>
  <c r="D209" s="1"/>
  <c r="F209" l="1"/>
  <c r="G209"/>
  <c r="E209"/>
  <c r="I209"/>
  <c r="H209"/>
  <c r="J209"/>
  <c r="D210" s="1"/>
  <c r="F210" l="1"/>
  <c r="E210"/>
  <c r="G210"/>
  <c r="H210"/>
  <c r="I210"/>
  <c r="J210" l="1"/>
  <c r="D211" s="1"/>
  <c r="I211" l="1"/>
  <c r="G211"/>
  <c r="E211"/>
  <c r="F211"/>
  <c r="H211"/>
  <c r="J211" s="1"/>
  <c r="D212" s="1"/>
  <c r="F212" l="1"/>
  <c r="E212"/>
  <c r="G212"/>
  <c r="I212"/>
  <c r="H212"/>
  <c r="J212" l="1"/>
  <c r="D213" s="1"/>
  <c r="G213" l="1"/>
  <c r="E213"/>
  <c r="H213"/>
  <c r="I213"/>
  <c r="J213" s="1"/>
  <c r="D214" s="1"/>
  <c r="F213"/>
  <c r="H214" l="1"/>
  <c r="E214"/>
  <c r="G214"/>
  <c r="I214"/>
  <c r="J214" s="1"/>
  <c r="D215" s="1"/>
  <c r="J215" s="1"/>
  <c r="D216" s="1"/>
  <c r="F214"/>
  <c r="E216" l="1"/>
  <c r="G216"/>
  <c r="I215"/>
  <c r="G215"/>
  <c r="E215"/>
  <c r="H215"/>
  <c r="F215"/>
  <c r="H216"/>
  <c r="I216"/>
  <c r="F216"/>
  <c r="J216" l="1"/>
  <c r="D217" s="1"/>
  <c r="F217" l="1"/>
  <c r="G217"/>
  <c r="E217"/>
  <c r="H217"/>
  <c r="J217" s="1"/>
  <c r="D218" s="1"/>
  <c r="I217"/>
  <c r="H218" l="1"/>
  <c r="E218"/>
  <c r="G218"/>
  <c r="I218"/>
  <c r="J218" s="1"/>
  <c r="D219" s="1"/>
  <c r="F218"/>
  <c r="G219" l="1"/>
  <c r="E219"/>
  <c r="H219"/>
  <c r="I219"/>
  <c r="F219"/>
  <c r="J219"/>
  <c r="D220" s="1"/>
  <c r="E220" l="1"/>
  <c r="G220"/>
  <c r="F220"/>
  <c r="I220"/>
  <c r="H220"/>
  <c r="J220" l="1"/>
  <c r="D221" s="1"/>
  <c r="G221" l="1"/>
  <c r="E221"/>
  <c r="I221"/>
  <c r="H221"/>
  <c r="F221"/>
  <c r="J221" l="1"/>
  <c r="D222" s="1"/>
  <c r="E222" l="1"/>
  <c r="G222"/>
  <c r="F222"/>
  <c r="H222"/>
  <c r="I222"/>
  <c r="J222" l="1"/>
  <c r="D223" s="1"/>
  <c r="G223" l="1"/>
  <c r="E223"/>
  <c r="I223"/>
  <c r="F223"/>
  <c r="H223"/>
  <c r="J223" l="1"/>
  <c r="D224" s="1"/>
  <c r="E224" l="1"/>
  <c r="G224"/>
  <c r="I224"/>
  <c r="H224"/>
  <c r="J224" s="1"/>
  <c r="D225" s="1"/>
  <c r="F224"/>
  <c r="G225" l="1"/>
  <c r="E225"/>
  <c r="I225"/>
  <c r="H225"/>
  <c r="J225" s="1"/>
  <c r="D226" s="1"/>
  <c r="F225"/>
  <c r="E226" l="1"/>
  <c r="G226"/>
  <c r="I226"/>
  <c r="H226"/>
  <c r="F226"/>
  <c r="J226" l="1"/>
  <c r="D227" s="1"/>
  <c r="I227" l="1"/>
  <c r="G227"/>
  <c r="E227"/>
  <c r="F227"/>
  <c r="H227"/>
  <c r="J227" s="1"/>
  <c r="D228" s="1"/>
  <c r="H228" l="1"/>
  <c r="E228"/>
  <c r="G228"/>
  <c r="F228"/>
  <c r="I228"/>
  <c r="J228" s="1"/>
  <c r="D229" s="1"/>
  <c r="F229" l="1"/>
  <c r="G229"/>
  <c r="E229"/>
  <c r="H229"/>
  <c r="I229"/>
  <c r="J229" s="1"/>
  <c r="D230" s="1"/>
  <c r="F230" l="1"/>
  <c r="E230"/>
  <c r="G230"/>
  <c r="I230"/>
  <c r="H230"/>
  <c r="J230"/>
  <c r="D231" s="1"/>
  <c r="F231" l="1"/>
  <c r="G231"/>
  <c r="E231"/>
  <c r="I231"/>
  <c r="H231"/>
  <c r="J231" l="1"/>
  <c r="D232" s="1"/>
  <c r="I232" l="1"/>
  <c r="E232"/>
  <c r="G232"/>
  <c r="F232"/>
  <c r="H232"/>
  <c r="J232" s="1"/>
  <c r="D233" s="1"/>
  <c r="I233" l="1"/>
  <c r="G233"/>
  <c r="E233"/>
  <c r="F233"/>
  <c r="H233"/>
  <c r="J233" s="1"/>
  <c r="D234" s="1"/>
  <c r="F234" l="1"/>
  <c r="E234"/>
  <c r="G234"/>
  <c r="I234"/>
  <c r="H234"/>
  <c r="J234"/>
  <c r="D235" s="1"/>
  <c r="F235" l="1"/>
  <c r="G235"/>
  <c r="E235"/>
  <c r="I235"/>
  <c r="H235"/>
  <c r="J235"/>
  <c r="D236" s="1"/>
  <c r="F236" l="1"/>
  <c r="E236"/>
  <c r="G236"/>
  <c r="I236"/>
  <c r="H236"/>
  <c r="J236"/>
  <c r="D237" s="1"/>
  <c r="H237" l="1"/>
  <c r="G237"/>
  <c r="E237"/>
  <c r="I237"/>
  <c r="J237" s="1"/>
  <c r="D238" s="1"/>
  <c r="F237"/>
  <c r="H238" l="1"/>
  <c r="E238"/>
  <c r="G238"/>
  <c r="F238"/>
  <c r="I238"/>
  <c r="J238" s="1"/>
  <c r="D239" s="1"/>
  <c r="I239" l="1"/>
  <c r="G239"/>
  <c r="E239"/>
  <c r="H239"/>
  <c r="J239" s="1"/>
  <c r="D240" s="1"/>
  <c r="F239"/>
  <c r="E240" l="1"/>
  <c r="G240"/>
  <c r="H240"/>
  <c r="F240"/>
  <c r="I240"/>
  <c r="J240"/>
  <c r="D241" s="1"/>
  <c r="H241" l="1"/>
  <c r="G241"/>
  <c r="E241"/>
  <c r="F241"/>
  <c r="I241"/>
  <c r="J241"/>
  <c r="D242" s="1"/>
  <c r="E242" l="1"/>
  <c r="G242"/>
  <c r="I242"/>
  <c r="H242"/>
  <c r="F242"/>
  <c r="J242" l="1"/>
  <c r="D243" s="1"/>
  <c r="F243" l="1"/>
  <c r="G243"/>
  <c r="E243"/>
  <c r="I243"/>
  <c r="H243" s="1"/>
  <c r="J243"/>
  <c r="D244" s="1"/>
  <c r="E244" l="1"/>
  <c r="G244"/>
  <c r="F244"/>
  <c r="I244"/>
  <c r="H244"/>
  <c r="J244" s="1"/>
  <c r="D245" s="1"/>
  <c r="G245" l="1"/>
  <c r="E245"/>
  <c r="I245"/>
  <c r="H245"/>
  <c r="F245"/>
  <c r="J245" l="1"/>
  <c r="D246" s="1"/>
  <c r="E246" l="1"/>
  <c r="G246"/>
  <c r="F246"/>
  <c r="I246"/>
  <c r="H246"/>
  <c r="J246" l="1"/>
  <c r="D247" s="1"/>
  <c r="G247" l="1"/>
  <c r="E247"/>
  <c r="H247"/>
  <c r="I247"/>
  <c r="F247"/>
  <c r="J247" l="1"/>
  <c r="D248" s="1"/>
  <c r="I248" l="1"/>
  <c r="E248"/>
  <c r="G248"/>
  <c r="F248"/>
  <c r="H248"/>
  <c r="J248" s="1"/>
  <c r="D249" s="1"/>
  <c r="F249" l="1"/>
  <c r="G249"/>
  <c r="E249"/>
  <c r="I249"/>
  <c r="H249"/>
  <c r="J249"/>
  <c r="D250" s="1"/>
  <c r="E250" l="1"/>
  <c r="G250"/>
  <c r="F250"/>
  <c r="I250"/>
  <c r="H250"/>
  <c r="J250" l="1"/>
  <c r="D251" s="1"/>
  <c r="H251" l="1"/>
  <c r="G251"/>
  <c r="E251"/>
  <c r="I251"/>
  <c r="J251" s="1"/>
  <c r="D252" s="1"/>
  <c r="F251"/>
  <c r="F252" l="1"/>
  <c r="E252"/>
  <c r="G252"/>
  <c r="I252"/>
  <c r="H252"/>
  <c r="J252"/>
  <c r="D253" s="1"/>
  <c r="I253" l="1"/>
  <c r="G253"/>
  <c r="E253"/>
  <c r="F253"/>
  <c r="H253"/>
  <c r="J253" s="1"/>
  <c r="D254" s="1"/>
  <c r="F254" l="1"/>
  <c r="E254"/>
  <c r="G254"/>
  <c r="H254"/>
  <c r="J254" s="1"/>
  <c r="D255" s="1"/>
  <c r="I254"/>
  <c r="H255" l="1"/>
  <c r="G255"/>
  <c r="E255"/>
  <c r="I255"/>
  <c r="F255"/>
  <c r="J255"/>
  <c r="D256" s="1"/>
  <c r="E256" l="1"/>
  <c r="G256"/>
  <c r="F256"/>
  <c r="H256"/>
  <c r="I256"/>
  <c r="J256" s="1"/>
  <c r="D257" s="1"/>
  <c r="G257" l="1"/>
  <c r="E257"/>
  <c r="H257"/>
  <c r="F257"/>
  <c r="I257"/>
  <c r="J257" l="1"/>
  <c r="D258" s="1"/>
  <c r="E258" l="1"/>
  <c r="G258"/>
  <c r="I258"/>
  <c r="F258"/>
  <c r="H258"/>
  <c r="J258" s="1"/>
  <c r="D259" s="1"/>
  <c r="G259" l="1"/>
  <c r="E259"/>
  <c r="I259"/>
  <c r="F259"/>
  <c r="H259"/>
  <c r="J259" l="1"/>
  <c r="D260" s="1"/>
  <c r="E260" l="1"/>
  <c r="G260"/>
  <c r="F260"/>
  <c r="I260"/>
  <c r="H260"/>
  <c r="J260" s="1"/>
  <c r="D261" s="1"/>
  <c r="G261" l="1"/>
  <c r="E261"/>
  <c r="I261"/>
  <c r="H261"/>
  <c r="J261" s="1"/>
  <c r="D262" s="1"/>
  <c r="F261"/>
  <c r="E262" l="1"/>
  <c r="G262"/>
  <c r="H262"/>
  <c r="I262"/>
  <c r="F262"/>
  <c r="J262"/>
  <c r="D263" s="1"/>
  <c r="G263" l="1"/>
  <c r="E263"/>
  <c r="H263"/>
  <c r="F263"/>
  <c r="I263"/>
  <c r="J263" s="1"/>
  <c r="D264" s="1"/>
  <c r="E264" l="1"/>
  <c r="G264"/>
  <c r="I264"/>
  <c r="F264"/>
  <c r="H264"/>
  <c r="J264" s="1"/>
  <c r="D265" s="1"/>
  <c r="G265" l="1"/>
  <c r="E265"/>
  <c r="I265"/>
  <c r="J265" s="1"/>
  <c r="D266" s="1"/>
  <c r="H265"/>
  <c r="F265"/>
  <c r="E266" l="1"/>
  <c r="G266"/>
  <c r="F266"/>
  <c r="H266"/>
  <c r="I266"/>
  <c r="J266" s="1"/>
  <c r="D267" s="1"/>
  <c r="G267" l="1"/>
  <c r="E267"/>
  <c r="F267"/>
  <c r="H267"/>
  <c r="I267"/>
  <c r="J267" l="1"/>
  <c r="D268" s="1"/>
  <c r="I268" l="1"/>
  <c r="E268"/>
  <c r="G268"/>
  <c r="H268"/>
  <c r="F268"/>
  <c r="J268"/>
  <c r="D269" s="1"/>
  <c r="G269" l="1"/>
  <c r="E269"/>
  <c r="I269"/>
  <c r="J269" s="1"/>
  <c r="D270" s="1"/>
  <c r="H269"/>
  <c r="F269"/>
  <c r="F270" l="1"/>
  <c r="E270"/>
  <c r="G270"/>
  <c r="H270"/>
  <c r="I270"/>
  <c r="J270" s="1"/>
  <c r="D271" s="1"/>
  <c r="G271" l="1"/>
  <c r="E271"/>
  <c r="F271"/>
  <c r="H271"/>
  <c r="I271"/>
  <c r="J271" l="1"/>
  <c r="D272" s="1"/>
  <c r="E272" l="1"/>
  <c r="G272"/>
  <c r="F272"/>
  <c r="I272"/>
  <c r="H272"/>
  <c r="J272" s="1"/>
  <c r="D273" s="1"/>
  <c r="H273" l="1"/>
  <c r="G273"/>
  <c r="E273"/>
  <c r="F273"/>
  <c r="I273"/>
  <c r="J273" s="1"/>
  <c r="D274" s="1"/>
  <c r="I274" l="1"/>
  <c r="E274"/>
  <c r="G274"/>
  <c r="H274"/>
  <c r="J274"/>
  <c r="D275" s="1"/>
  <c r="F274"/>
  <c r="I275" l="1"/>
  <c r="G275"/>
  <c r="E275"/>
  <c r="F275"/>
  <c r="H275"/>
  <c r="J275"/>
  <c r="D276" s="1"/>
  <c r="E276" l="1"/>
  <c r="G276"/>
  <c r="H276"/>
  <c r="I276"/>
  <c r="F276"/>
  <c r="J276" l="1"/>
  <c r="D277" s="1"/>
  <c r="G277" l="1"/>
  <c r="E277"/>
  <c r="I277"/>
  <c r="H277"/>
  <c r="F277"/>
  <c r="J277" l="1"/>
  <c r="D278" s="1"/>
  <c r="E278" l="1"/>
  <c r="G278"/>
  <c r="I278"/>
  <c r="F278"/>
  <c r="H278"/>
  <c r="J278" s="1"/>
  <c r="D279" s="1"/>
  <c r="G279" l="1"/>
  <c r="E279"/>
  <c r="I279"/>
  <c r="H279"/>
  <c r="F279"/>
  <c r="J279"/>
  <c r="D280" s="1"/>
  <c r="E280" l="1"/>
  <c r="G280"/>
  <c r="F280"/>
  <c r="H280"/>
  <c r="J280" s="1"/>
  <c r="D281" s="1"/>
  <c r="I280"/>
  <c r="G281" l="1"/>
  <c r="E281"/>
  <c r="I281"/>
  <c r="H281"/>
  <c r="J281" s="1"/>
  <c r="D282" s="1"/>
  <c r="F281"/>
  <c r="E282" l="1"/>
  <c r="G282"/>
  <c r="I282"/>
  <c r="F282"/>
  <c r="H282"/>
  <c r="J282" s="1"/>
  <c r="D283" s="1"/>
  <c r="G283" l="1"/>
  <c r="E283"/>
  <c r="F283"/>
  <c r="H283"/>
  <c r="I283"/>
  <c r="J283" s="1"/>
  <c r="D284" s="1"/>
  <c r="E284" l="1"/>
  <c r="G284"/>
  <c r="H284"/>
  <c r="F284"/>
  <c r="I284"/>
  <c r="J284" s="1"/>
  <c r="D285" s="1"/>
  <c r="G285" l="1"/>
  <c r="E285"/>
  <c r="I285"/>
  <c r="H285"/>
  <c r="F285"/>
  <c r="J285" l="1"/>
  <c r="D286" s="1"/>
  <c r="F286" l="1"/>
  <c r="E286"/>
  <c r="G286"/>
  <c r="I286"/>
  <c r="H286"/>
  <c r="J286"/>
  <c r="D287" s="1"/>
  <c r="I287" l="1"/>
  <c r="G287"/>
  <c r="E287"/>
  <c r="F287"/>
  <c r="H287"/>
  <c r="J287" s="1"/>
  <c r="D288" s="1"/>
  <c r="H288" l="1"/>
  <c r="E288"/>
  <c r="G288"/>
  <c r="I288"/>
  <c r="J288" s="1"/>
  <c r="D289" s="1"/>
  <c r="F288"/>
  <c r="H289" l="1"/>
  <c r="G289"/>
  <c r="E289"/>
  <c r="I289"/>
  <c r="J289" s="1"/>
  <c r="D290" s="1"/>
  <c r="F289"/>
  <c r="H290" l="1"/>
  <c r="E290"/>
  <c r="G290"/>
  <c r="I290"/>
  <c r="F290"/>
  <c r="J290"/>
  <c r="D291" s="1"/>
  <c r="G291" l="1"/>
  <c r="E291"/>
  <c r="I291"/>
  <c r="H291"/>
  <c r="J291" s="1"/>
  <c r="D292" s="1"/>
  <c r="F291"/>
  <c r="E292" l="1"/>
  <c r="G292"/>
  <c r="H292"/>
  <c r="I292"/>
  <c r="F292"/>
  <c r="J292" l="1"/>
  <c r="D293" s="1"/>
  <c r="H293" l="1"/>
  <c r="G293"/>
  <c r="E293"/>
  <c r="I293"/>
  <c r="F293"/>
  <c r="J293"/>
  <c r="D294" s="1"/>
  <c r="E294" l="1"/>
  <c r="G294"/>
  <c r="I294"/>
  <c r="H294"/>
  <c r="J294" s="1"/>
  <c r="D295" s="1"/>
  <c r="F294"/>
  <c r="G295" l="1"/>
  <c r="E295"/>
  <c r="F295"/>
  <c r="I295"/>
  <c r="J295" s="1"/>
  <c r="D296" s="1"/>
  <c r="H295"/>
  <c r="E296" l="1"/>
  <c r="G296"/>
  <c r="H296"/>
  <c r="F296"/>
  <c r="I296"/>
  <c r="J296" s="1"/>
  <c r="D297" s="1"/>
  <c r="G297" l="1"/>
  <c r="E297"/>
  <c r="F297"/>
  <c r="H297"/>
  <c r="I297"/>
  <c r="J297" s="1"/>
  <c r="D298" s="1"/>
  <c r="E298" l="1"/>
  <c r="G298"/>
  <c r="F298"/>
  <c r="H298"/>
  <c r="I298"/>
  <c r="J298" l="1"/>
  <c r="D299" s="1"/>
  <c r="G299" l="1"/>
  <c r="E299"/>
  <c r="H299"/>
  <c r="J299" s="1"/>
  <c r="D300" s="1"/>
  <c r="I299"/>
  <c r="F299"/>
  <c r="E300" l="1"/>
  <c r="G300"/>
  <c r="H300"/>
  <c r="J300" s="1"/>
  <c r="D301" s="1"/>
  <c r="I300"/>
  <c r="F300"/>
  <c r="G301" l="1"/>
  <c r="E301"/>
  <c r="H301"/>
  <c r="I301"/>
  <c r="J301" s="1"/>
  <c r="D302" s="1"/>
  <c r="F301"/>
  <c r="E302" l="1"/>
  <c r="G302"/>
  <c r="F302"/>
  <c r="H302"/>
  <c r="I302"/>
  <c r="J302" s="1"/>
  <c r="D303" s="1"/>
  <c r="G303" l="1"/>
  <c r="E303"/>
  <c r="F303"/>
  <c r="H303"/>
  <c r="I303"/>
  <c r="J303" l="1"/>
  <c r="D304" s="1"/>
  <c r="E304" l="1"/>
  <c r="G304"/>
  <c r="F304"/>
  <c r="I304"/>
  <c r="H304"/>
  <c r="J304" s="1"/>
  <c r="D305" s="1"/>
  <c r="G305" l="1"/>
  <c r="E305"/>
  <c r="I305"/>
  <c r="F305"/>
  <c r="H305"/>
  <c r="J305" s="1"/>
  <c r="D306" s="1"/>
  <c r="E306" l="1"/>
  <c r="G306"/>
  <c r="H306"/>
  <c r="I306"/>
  <c r="F306"/>
  <c r="J306" l="1"/>
  <c r="D307" s="1"/>
  <c r="G307" l="1"/>
  <c r="E307"/>
  <c r="I307"/>
  <c r="H307"/>
  <c r="J307" s="1"/>
  <c r="D308" s="1"/>
  <c r="F307"/>
  <c r="E308" l="1"/>
  <c r="G308"/>
  <c r="F308"/>
  <c r="H308"/>
  <c r="I308"/>
  <c r="J308" l="1"/>
  <c r="D309" s="1"/>
  <c r="H309" l="1"/>
  <c r="G309"/>
  <c r="E309"/>
  <c r="I309"/>
  <c r="F309"/>
  <c r="J309"/>
  <c r="D310" s="1"/>
  <c r="I310" l="1"/>
  <c r="E310"/>
  <c r="G310"/>
  <c r="F310"/>
  <c r="H310"/>
  <c r="J310" s="1"/>
  <c r="D311" s="1"/>
  <c r="H311" l="1"/>
  <c r="G311"/>
  <c r="E311"/>
  <c r="I311"/>
  <c r="J311" s="1"/>
  <c r="D312" s="1"/>
  <c r="F311"/>
  <c r="I312" l="1"/>
  <c r="E312"/>
  <c r="G312"/>
  <c r="F312"/>
  <c r="H312"/>
  <c r="J312"/>
  <c r="D313" s="1"/>
  <c r="F313" l="1"/>
  <c r="G313"/>
  <c r="E313"/>
  <c r="I313"/>
  <c r="H313"/>
  <c r="J313"/>
  <c r="D314" s="1"/>
  <c r="I314" l="1"/>
  <c r="E314"/>
  <c r="G314"/>
  <c r="H314"/>
  <c r="F314"/>
  <c r="J314"/>
  <c r="D315" s="1"/>
  <c r="G315" l="1"/>
  <c r="E315"/>
  <c r="F315"/>
  <c r="H315"/>
  <c r="I315"/>
  <c r="J315" l="1"/>
  <c r="D316" s="1"/>
  <c r="E316" l="1"/>
  <c r="G316"/>
  <c r="F316"/>
  <c r="I316"/>
  <c r="J316" s="1"/>
  <c r="D317" s="1"/>
  <c r="H316"/>
  <c r="G317" l="1"/>
  <c r="E317"/>
  <c r="H317"/>
  <c r="F317"/>
  <c r="I317"/>
  <c r="J317" s="1"/>
  <c r="D318" s="1"/>
  <c r="E318" l="1"/>
  <c r="G318"/>
  <c r="F318"/>
  <c r="I318"/>
  <c r="H318"/>
  <c r="J318" l="1"/>
  <c r="D319" s="1"/>
  <c r="H319" l="1"/>
  <c r="G319"/>
  <c r="E319"/>
  <c r="I319"/>
  <c r="F319"/>
  <c r="J319"/>
  <c r="D320" s="1"/>
  <c r="H320" l="1"/>
  <c r="E320"/>
  <c r="G320"/>
  <c r="F320"/>
  <c r="I320"/>
  <c r="J320" s="1"/>
  <c r="D321" s="1"/>
  <c r="I321" l="1"/>
  <c r="G321"/>
  <c r="E321"/>
  <c r="H321"/>
  <c r="J321" s="1"/>
  <c r="D322" s="1"/>
  <c r="F321"/>
  <c r="I322" l="1"/>
  <c r="E322"/>
  <c r="G322"/>
  <c r="F322"/>
  <c r="H322"/>
  <c r="J322" s="1"/>
  <c r="D323" s="1"/>
  <c r="G323" l="1"/>
  <c r="E323"/>
  <c r="H323"/>
  <c r="I323"/>
  <c r="J323" s="1"/>
  <c r="D324" s="1"/>
  <c r="F323"/>
  <c r="E324" l="1"/>
  <c r="G324"/>
  <c r="F324"/>
  <c r="H324"/>
  <c r="I324"/>
  <c r="J324" s="1"/>
  <c r="D325" s="1"/>
  <c r="G325" l="1"/>
  <c r="E325"/>
  <c r="I325"/>
  <c r="H325"/>
  <c r="F325"/>
  <c r="J325" l="1"/>
  <c r="D326" s="1"/>
  <c r="E326" l="1"/>
  <c r="G326"/>
  <c r="F326"/>
  <c r="I326"/>
  <c r="H326"/>
  <c r="J326" l="1"/>
  <c r="D327" s="1"/>
  <c r="F327" l="1"/>
  <c r="G327"/>
  <c r="E327"/>
  <c r="H327"/>
  <c r="I327"/>
  <c r="J327" l="1"/>
  <c r="D328" s="1"/>
  <c r="E328" l="1"/>
  <c r="G328"/>
  <c r="H328"/>
  <c r="F328"/>
  <c r="I328"/>
  <c r="J328" s="1"/>
  <c r="D329" s="1"/>
  <c r="G329" l="1"/>
  <c r="E329"/>
  <c r="F329"/>
  <c r="I329"/>
  <c r="J329" s="1"/>
  <c r="D330" s="1"/>
  <c r="H329"/>
  <c r="E330" l="1"/>
  <c r="G330"/>
  <c r="H330"/>
  <c r="I330"/>
  <c r="J330" s="1"/>
  <c r="D331" s="1"/>
  <c r="F330"/>
  <c r="F331" l="1"/>
  <c r="G331"/>
  <c r="E331"/>
  <c r="I331"/>
  <c r="H331"/>
  <c r="J331" s="1"/>
  <c r="D332" s="1"/>
  <c r="F332" l="1"/>
  <c r="E332"/>
  <c r="G332"/>
  <c r="H332"/>
  <c r="I332"/>
  <c r="J332" s="1"/>
  <c r="D333" s="1"/>
  <c r="H333" l="1"/>
  <c r="G333"/>
  <c r="E333"/>
  <c r="I333"/>
  <c r="J333" s="1"/>
  <c r="D334" s="1"/>
  <c r="F333"/>
  <c r="H334" l="1"/>
  <c r="J334" s="1"/>
  <c r="D335" s="1"/>
  <c r="I335" s="1"/>
  <c r="E334"/>
  <c r="G334"/>
  <c r="I334"/>
  <c r="F334"/>
  <c r="G335" l="1"/>
  <c r="E335"/>
  <c r="F335"/>
  <c r="H335"/>
  <c r="J335"/>
  <c r="D336" s="1"/>
  <c r="E336" l="1"/>
  <c r="G336"/>
  <c r="F336"/>
  <c r="H336"/>
  <c r="I336"/>
  <c r="J336" l="1"/>
  <c r="D337" s="1"/>
  <c r="H337" l="1"/>
  <c r="G337"/>
  <c r="E337"/>
  <c r="F337"/>
  <c r="I337"/>
  <c r="J337" s="1"/>
  <c r="D338" s="1"/>
  <c r="E338" l="1"/>
  <c r="G338"/>
  <c r="F338"/>
  <c r="H338"/>
  <c r="I338"/>
  <c r="J338" s="1"/>
  <c r="D339" s="1"/>
  <c r="G339" l="1"/>
  <c r="E339"/>
  <c r="F339"/>
  <c r="H339"/>
  <c r="I339"/>
  <c r="J339" s="1"/>
  <c r="D340" s="1"/>
  <c r="F340" l="1"/>
  <c r="E340"/>
  <c r="G340"/>
  <c r="H340"/>
  <c r="I340"/>
  <c r="J340" s="1"/>
  <c r="D341" s="1"/>
  <c r="G341" l="1"/>
  <c r="E341"/>
  <c r="H341"/>
  <c r="F341"/>
  <c r="I341"/>
  <c r="J341" l="1"/>
  <c r="D342" s="1"/>
  <c r="E342" l="1"/>
  <c r="G342"/>
  <c r="F342"/>
  <c r="I342"/>
  <c r="H342"/>
  <c r="J342" l="1"/>
  <c r="D343" s="1"/>
  <c r="G343" l="1"/>
  <c r="E343"/>
  <c r="H343"/>
  <c r="J343" s="1"/>
  <c r="D344" s="1"/>
  <c r="I343"/>
  <c r="F343"/>
  <c r="E344" l="1"/>
  <c r="G344"/>
  <c r="F344"/>
  <c r="H344"/>
  <c r="I344"/>
  <c r="J344" s="1"/>
  <c r="D345" s="1"/>
  <c r="G345" l="1"/>
  <c r="E345"/>
  <c r="F345"/>
  <c r="H345"/>
  <c r="I345"/>
  <c r="J345" l="1"/>
  <c r="D346" s="1"/>
  <c r="F346" l="1"/>
  <c r="E346"/>
  <c r="G346"/>
  <c r="H346"/>
  <c r="I346"/>
  <c r="J346"/>
  <c r="D347" s="1"/>
  <c r="I347" l="1"/>
  <c r="G347"/>
  <c r="E347"/>
  <c r="H347"/>
  <c r="F347"/>
  <c r="J347"/>
  <c r="D348" s="1"/>
  <c r="H348" l="1"/>
  <c r="E348"/>
  <c r="G348"/>
  <c r="F348"/>
  <c r="I348"/>
  <c r="J348"/>
  <c r="D349" s="1"/>
  <c r="G349" l="1"/>
  <c r="E349"/>
  <c r="I349"/>
  <c r="H349" s="1"/>
  <c r="J349" s="1"/>
  <c r="D350" s="1"/>
  <c r="F349"/>
  <c r="F350" l="1"/>
  <c r="E350"/>
  <c r="G350"/>
  <c r="I350"/>
  <c r="J350" s="1"/>
  <c r="D351" s="1"/>
  <c r="H350"/>
  <c r="I351" l="1"/>
  <c r="G351"/>
  <c r="E351"/>
  <c r="F351"/>
  <c r="H351"/>
  <c r="J351"/>
  <c r="D352" s="1"/>
  <c r="E352" l="1"/>
  <c r="G352"/>
  <c r="F352"/>
  <c r="H352"/>
  <c r="I352"/>
  <c r="J352" l="1"/>
  <c r="D353" s="1"/>
  <c r="G353" l="1"/>
  <c r="E353"/>
  <c r="F353"/>
  <c r="I353"/>
  <c r="H353"/>
  <c r="J353" s="1"/>
  <c r="D354" s="1"/>
  <c r="E354" l="1"/>
  <c r="G354"/>
  <c r="F354"/>
  <c r="H354"/>
  <c r="I354"/>
  <c r="J354" s="1"/>
  <c r="D355" s="1"/>
  <c r="H355" l="1"/>
  <c r="G355"/>
  <c r="E355"/>
  <c r="I355"/>
  <c r="F355"/>
  <c r="J355"/>
  <c r="D356" s="1"/>
  <c r="E356" l="1"/>
  <c r="G356"/>
  <c r="I356"/>
  <c r="F356"/>
  <c r="H356"/>
  <c r="J356" s="1"/>
  <c r="D357" s="1"/>
  <c r="G357" l="1"/>
  <c r="E357"/>
  <c r="I357"/>
  <c r="F357"/>
  <c r="J357"/>
  <c r="D358" s="1"/>
  <c r="H357"/>
  <c r="E358" l="1"/>
  <c r="G358"/>
  <c r="F358"/>
  <c r="I358"/>
  <c r="H358"/>
  <c r="J358"/>
  <c r="D359" s="1"/>
  <c r="G359" l="1"/>
  <c r="E359"/>
  <c r="H359"/>
  <c r="J359" s="1"/>
  <c r="D360" s="1"/>
  <c r="I359"/>
  <c r="F359"/>
  <c r="E360" l="1"/>
  <c r="G360"/>
  <c r="I360"/>
  <c r="H360"/>
  <c r="J360" s="1"/>
  <c r="D361" s="1"/>
  <c r="F360"/>
  <c r="G361" l="1"/>
  <c r="E361"/>
  <c r="F361"/>
  <c r="H361"/>
  <c r="I361"/>
  <c r="J361"/>
  <c r="D362" s="1"/>
  <c r="E362" l="1"/>
  <c r="G362"/>
  <c r="F362"/>
  <c r="I362"/>
  <c r="H362"/>
  <c r="J362" l="1"/>
  <c r="D363" s="1"/>
  <c r="G363" l="1"/>
  <c r="E363"/>
  <c r="H363"/>
  <c r="F363"/>
  <c r="I363"/>
  <c r="J363"/>
</calcChain>
</file>

<file path=xl/sharedStrings.xml><?xml version="1.0" encoding="utf-8"?>
<sst xmlns="http://schemas.openxmlformats.org/spreadsheetml/2006/main" count="18" uniqueCount="18">
  <si>
    <t>一次請領金額</t>
    <phoneticPr fontId="4" type="noConversion"/>
  </si>
  <si>
    <t>勞保年金月領金額</t>
    <phoneticPr fontId="4" type="noConversion"/>
  </si>
  <si>
    <t>退休年齡</t>
    <phoneticPr fontId="4" type="noConversion"/>
  </si>
  <si>
    <t>等值報酬率</t>
    <phoneticPr fontId="4" type="noConversion"/>
  </si>
  <si>
    <t>投資報酬率</t>
    <phoneticPr fontId="4" type="noConversion"/>
  </si>
  <si>
    <t>足夠支付年數</t>
    <phoneticPr fontId="4" type="noConversion"/>
  </si>
  <si>
    <t>報酬率</t>
    <phoneticPr fontId="4" type="noConversion"/>
  </si>
  <si>
    <t>足夠支付年數</t>
    <phoneticPr fontId="4" type="noConversion"/>
  </si>
  <si>
    <t>&lt;= 一次請領金額：勞保局試算網頁</t>
  </si>
  <si>
    <t>&lt;= 勞保年金給付：勞保局試算網頁</t>
  </si>
  <si>
    <t>月份</t>
    <phoneticPr fontId="4" type="noConversion"/>
  </si>
  <si>
    <t>獲利</t>
    <phoneticPr fontId="4" type="noConversion"/>
  </si>
  <si>
    <t>提領金額</t>
    <phoneticPr fontId="4" type="noConversion"/>
  </si>
  <si>
    <t>月</t>
    <phoneticPr fontId="4" type="noConversion"/>
  </si>
  <si>
    <t>期初</t>
    <phoneticPr fontId="4" type="noConversion"/>
  </si>
  <si>
    <t>帳戶餘額</t>
    <phoneticPr fontId="4" type="noConversion"/>
  </si>
  <si>
    <t>年度</t>
    <phoneticPr fontId="4" type="noConversion"/>
  </si>
  <si>
    <t>年數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</si>
</sst>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#,##0_ ;[Red]\-#,##0\ "/>
    <numFmt numFmtId="177" formatCode="#,##0.0_ ;[Red]\-#,##0.0\ "/>
    <numFmt numFmtId="178" formatCode="0.0%"/>
  </numFmts>
  <fonts count="7">
    <font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9"/>
      <name val="微軟正黑體"/>
      <family val="2"/>
      <charset val="136"/>
    </font>
    <font>
      <u/>
      <sz val="11"/>
      <color theme="10"/>
      <name val="微軟正黑體"/>
      <family val="2"/>
      <charset val="136"/>
    </font>
    <font>
      <b/>
      <sz val="11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>
      <alignment vertical="center"/>
    </xf>
    <xf numFmtId="0" fontId="0" fillId="4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3" fillId="3" borderId="1" xfId="0" applyFont="1" applyFill="1" applyBorder="1">
      <alignment vertical="center"/>
    </xf>
    <xf numFmtId="177" fontId="3" fillId="3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78" fontId="3" fillId="3" borderId="1" xfId="1" applyNumberFormat="1" applyFont="1" applyFill="1" applyBorder="1">
      <alignment vertical="center"/>
    </xf>
    <xf numFmtId="178" fontId="0" fillId="2" borderId="1" xfId="0" applyNumberFormat="1" applyFill="1" applyBorder="1">
      <alignment vertical="center"/>
    </xf>
    <xf numFmtId="10" fontId="0" fillId="0" borderId="0" xfId="0" applyNumberFormat="1">
      <alignment vertical="center"/>
    </xf>
    <xf numFmtId="9" fontId="0" fillId="6" borderId="1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9" fontId="0" fillId="7" borderId="1" xfId="0" applyNumberFormat="1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0" xfId="2" applyAlignment="1" applyProtection="1">
      <alignment horizontal="lef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</cellXfs>
  <cellStyles count="3">
    <cellStyle name="一般" xfId="0" builtinId="0"/>
    <cellStyle name="百分比" xfId="1" builtinId="5"/>
    <cellStyle name="超連結" xfId="2" builtinId="8"/>
  </cellStyles>
  <dxfs count="14">
    <dxf>
      <fill>
        <patternFill patternType="solid">
          <bgColor theme="0"/>
        </patternFill>
      </fill>
      <border>
        <left/>
        <right/>
        <top/>
        <bottom/>
      </border>
    </dxf>
    <dxf>
      <fill>
        <patternFill patternType="solid"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</dxf>
    <dxf>
      <fill>
        <patternFill patternType="solid">
          <bgColor theme="0"/>
        </patternFill>
      </fill>
      <border>
        <left/>
        <right/>
        <top/>
        <bottom/>
      </border>
    </dxf>
    <dxf>
      <fill>
        <patternFill patternType="solid">
          <bgColor theme="0"/>
        </patternFill>
      </fill>
      <border>
        <left/>
        <right/>
        <top/>
        <bottom/>
      </border>
    </dxf>
    <dxf>
      <numFmt numFmtId="176" formatCode="#,##0_ ;[Red]\-#,##0\ "/>
      <alignment horizontal="center" vertical="center" textRotation="0" wrapText="0" indent="0" relativeIndent="0" justifyLastLine="0" shrinkToFit="0" mergeCell="0" readingOrder="0"/>
    </dxf>
    <dxf>
      <numFmt numFmtId="176" formatCode="#,##0_ ;[Red]\-#,##0\ "/>
    </dxf>
    <dxf>
      <numFmt numFmtId="176" formatCode="#,##0_ ;[Red]\-#,##0\ "/>
    </dxf>
    <dxf>
      <numFmt numFmtId="176" formatCode="#,##0_ ;[Red]\-#,##0\ "/>
    </dxf>
    <dxf>
      <numFmt numFmtId="176" formatCode="#,##0_ ;[Red]\-#,##0\ "/>
      <alignment horizontal="center" vertical="center" textRotation="0" wrapText="0" indent="0" relativeIndent="0" justifyLastLine="0" shrinkToFit="0" mergeCell="0" readingOrder="0"/>
    </dxf>
    <dxf>
      <numFmt numFmtId="176" formatCode="#,##0_ ;[Red]\-#,##0\ "/>
      <alignment horizontal="center" vertical="center" textRotation="0" wrapText="0" indent="0" relativeIndent="0" justifyLastLine="0" shrinkToFit="0" mergeCell="0" readingOrder="0"/>
    </dxf>
    <dxf>
      <numFmt numFmtId="176" formatCode="#,##0_ ;[Red]\-#,##0\ "/>
      <alignment horizontal="center" vertical="center" textRotation="0" wrapText="0" indent="0" relativeIndent="255" justifyLastLine="0" shrinkToFit="0" mergeCell="0" readingOrder="0"/>
    </dxf>
    <dxf>
      <numFmt numFmtId="176" formatCode="#,##0_ ;[Red]\-#,##0\ "/>
    </dxf>
    <dxf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</xdr:colOff>
      <xdr:row>2</xdr:row>
      <xdr:rowOff>99060</xdr:rowOff>
    </xdr:from>
    <xdr:to>
      <xdr:col>2</xdr:col>
      <xdr:colOff>2278380</xdr:colOff>
      <xdr:row>7</xdr:row>
      <xdr:rowOff>114300</xdr:rowOff>
    </xdr:to>
    <xdr:pic>
      <xdr:nvPicPr>
        <xdr:cNvPr id="2" name="圖片 1" descr="怪老子理財3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90800" y="464820"/>
          <a:ext cx="2179320" cy="9296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表格2" displayName="表格2" ref="D2:J363" totalsRowShown="0" headerRowDxfId="13" dataDxfId="12">
  <autoFilter ref="D2:J363">
    <filterColumn colId="3"/>
  </autoFilter>
  <tableColumns count="7">
    <tableColumn id="1" name="月份" dataDxfId="11">
      <calculatedColumnFormula>D2+1</calculatedColumnFormula>
    </tableColumn>
    <tableColumn id="6" name="年度" dataDxfId="10">
      <calculatedColumnFormula>INT([月份])</calculatedColumnFormula>
    </tableColumn>
    <tableColumn id="5" name="月" dataDxfId="9"/>
    <tableColumn id="7" name="年數" dataDxfId="5"/>
    <tableColumn id="3" name="提領金額" dataDxfId="8"/>
    <tableColumn id="4" name="獲利" dataDxfId="7"/>
    <tableColumn id="2" name="帳戶餘額" dataDxfId="6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li.gov.tw/cal/oldpay.asp" TargetMode="External"/><Relationship Id="rId1" Type="http://schemas.openxmlformats.org/officeDocument/2006/relationships/hyperlink" Target="http://www.bli.gov.tw/cal/lb04.asp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3"/>
  <sheetViews>
    <sheetView tabSelected="1" workbookViewId="0">
      <selection activeCell="L6" sqref="L6"/>
    </sheetView>
  </sheetViews>
  <sheetFormatPr defaultRowHeight="14.4"/>
  <cols>
    <col min="1" max="1" width="20" customWidth="1"/>
    <col min="2" max="2" width="12.69921875" customWidth="1"/>
    <col min="3" max="3" width="31.3984375" customWidth="1"/>
    <col min="4" max="6" width="8.8984375" hidden="1" customWidth="1"/>
    <col min="7" max="7" width="10.296875" customWidth="1"/>
    <col min="9" max="9" width="9.796875" customWidth="1"/>
    <col min="10" max="11" width="9.69921875" bestFit="1" customWidth="1"/>
  </cols>
  <sheetData>
    <row r="1" spans="1:10">
      <c r="A1" s="1" t="s">
        <v>0</v>
      </c>
      <c r="B1" s="2">
        <v>1975500</v>
      </c>
      <c r="C1" s="15" t="s">
        <v>8</v>
      </c>
      <c r="F1" s="19"/>
      <c r="G1" s="19" t="str">
        <f>"存簿驗算法 (投資報酬率="&amp;(投資報酬率*100)&amp;"%)"</f>
        <v>存簿驗算法 (投資報酬率=8%)</v>
      </c>
    </row>
    <row r="2" spans="1:10">
      <c r="A2" s="1" t="s">
        <v>1</v>
      </c>
      <c r="B2" s="2">
        <v>20414</v>
      </c>
      <c r="C2" s="15" t="s">
        <v>9</v>
      </c>
      <c r="D2" s="18" t="s">
        <v>10</v>
      </c>
      <c r="E2" s="18" t="s">
        <v>16</v>
      </c>
      <c r="F2" s="18" t="s">
        <v>13</v>
      </c>
      <c r="G2" s="18" t="s">
        <v>17</v>
      </c>
      <c r="H2" s="18" t="s">
        <v>12</v>
      </c>
      <c r="I2" s="18" t="s">
        <v>11</v>
      </c>
      <c r="J2" s="18" t="s">
        <v>15</v>
      </c>
    </row>
    <row r="3" spans="1:10">
      <c r="A3" s="1" t="s">
        <v>4</v>
      </c>
      <c r="B3" s="8">
        <v>0.08</v>
      </c>
      <c r="D3" s="17">
        <v>0</v>
      </c>
      <c r="E3" s="17">
        <v>0</v>
      </c>
      <c r="F3" s="17" t="s">
        <v>14</v>
      </c>
      <c r="G3" s="17"/>
      <c r="H3" s="16"/>
      <c r="I3" s="16"/>
      <c r="J3" s="16">
        <f>一次請領金額</f>
        <v>1975500</v>
      </c>
    </row>
    <row r="4" spans="1:10">
      <c r="A4" s="3" t="s">
        <v>5</v>
      </c>
      <c r="B4" s="4">
        <f>IF(一次請領金額*(投資報酬率/12)&gt;勞保年金月領金額,"永遠", NPER(投資報酬率/12,-勞保年金月領金額,一次請領金額)/12)</f>
        <v>12.993713335221456</v>
      </c>
      <c r="D4" s="17">
        <f>IF(J3&gt;0,D3+1,"")</f>
        <v>1</v>
      </c>
      <c r="E4" s="17">
        <f>IF([月份]="","",IF(F3=12,E3+1,E3))</f>
        <v>0</v>
      </c>
      <c r="F4" s="17">
        <f>IF([月份]="","",IF(MOD([月份],12)=0,12,MOD([月份],12)))</f>
        <v>1</v>
      </c>
      <c r="G4" s="17" t="str">
        <f>IF([月份]="","",[年度]&amp;"年"&amp;[月]&amp;"月")</f>
        <v>0年1月</v>
      </c>
      <c r="H4" s="16">
        <f>IF([月份]="","",IF(勞保年金月領金額&gt;J3,J3+[獲利],勞保年金月領金額))</f>
        <v>20414</v>
      </c>
      <c r="I4" s="16">
        <f>IF([月份]="","",J3*投資報酬率/12)</f>
        <v>13170</v>
      </c>
      <c r="J4" s="16">
        <f>IF([月份]="","",J3+[獲利]-[提領金額])</f>
        <v>1968256</v>
      </c>
    </row>
    <row r="5" spans="1:10">
      <c r="A5" s="5"/>
      <c r="B5" s="5"/>
      <c r="D5" s="17">
        <f>IF(OR(J4=0,J4=""),"",D4+1)</f>
        <v>2</v>
      </c>
      <c r="E5" s="17">
        <f>IF([月份]="","",IF(F4=12,E4+1,E4))</f>
        <v>0</v>
      </c>
      <c r="F5" s="17">
        <f>IF([月份]="","",IF(MOD([月份],12)=0,12,MOD([月份],12)))</f>
        <v>2</v>
      </c>
      <c r="G5" s="17" t="str">
        <f>IF([月份]="","",[年度]&amp;"年"&amp;[月]&amp;"月")</f>
        <v>0年2月</v>
      </c>
      <c r="H5" s="16">
        <f>IF([月份]="","",IF(勞保年金月領金額&gt;J4,J4+[獲利],勞保年金月領金額))</f>
        <v>20414</v>
      </c>
      <c r="I5" s="16">
        <f>IF([月份]="","",J4*投資報酬率/12)</f>
        <v>13121.706666666667</v>
      </c>
      <c r="J5" s="16">
        <f>IF([月份]="","",J4+[獲利]-[提領金額])</f>
        <v>1960963.7066666668</v>
      </c>
    </row>
    <row r="6" spans="1:10">
      <c r="A6" s="1" t="s">
        <v>2</v>
      </c>
      <c r="B6" s="6">
        <v>60</v>
      </c>
      <c r="D6" s="17">
        <f t="shared" ref="D6:D69" si="0">IF(OR(J5=0,J5=""),"",D5+1)</f>
        <v>3</v>
      </c>
      <c r="E6" s="17">
        <f>IF([月份]="","",IF(F5=12,E5+1,E5))</f>
        <v>0</v>
      </c>
      <c r="F6" s="17">
        <f>IF([月份]="","",IF(MOD([月份],12)=0,12,MOD([月份],12)))</f>
        <v>3</v>
      </c>
      <c r="G6" s="17" t="str">
        <f>IF([月份]="","",[年度]&amp;"年"&amp;[月]&amp;"月")</f>
        <v>0年3月</v>
      </c>
      <c r="H6" s="16">
        <f>IF([月份]="","",IF(勞保年金月領金額&gt;J5,J5+[獲利],勞保年金月領金額))</f>
        <v>20414</v>
      </c>
      <c r="I6" s="16">
        <f>IF([月份]="","",J5*投資報酬率/12)</f>
        <v>13073.091377777781</v>
      </c>
      <c r="J6" s="16">
        <f>IF([月份]="","",J5+[獲利]-[提領金額])</f>
        <v>1953622.7980444445</v>
      </c>
    </row>
    <row r="7" spans="1:10">
      <c r="A7" s="3" t="s">
        <v>3</v>
      </c>
      <c r="B7" s="7">
        <f>RATE((81-B6)*12,-勞保年金月領金額,一次請領金額)*12</f>
        <v>0.11209461807283064</v>
      </c>
      <c r="D7" s="17">
        <f t="shared" si="0"/>
        <v>4</v>
      </c>
      <c r="E7" s="17">
        <f>IF([月份]="","",IF(F6=12,E6+1,E6))</f>
        <v>0</v>
      </c>
      <c r="F7" s="17">
        <f>IF([月份]="","",IF(MOD([月份],12)=0,12,MOD([月份],12)))</f>
        <v>4</v>
      </c>
      <c r="G7" s="17" t="str">
        <f>IF([月份]="","",[年度]&amp;"年"&amp;[月]&amp;"月")</f>
        <v>0年4月</v>
      </c>
      <c r="H7" s="16">
        <f>IF([月份]="","",IF(勞保年金月領金額&gt;J6,J6+[獲利],勞保年金月領金額))</f>
        <v>20414</v>
      </c>
      <c r="I7" s="16">
        <f>IF([月份]="","",J6*投資報酬率/12)</f>
        <v>13024.151986962963</v>
      </c>
      <c r="J7" s="16">
        <f>IF([月份]="","",J6+[獲利]-[提領金額])</f>
        <v>1946232.9500314074</v>
      </c>
    </row>
    <row r="8" spans="1:10">
      <c r="D8" s="17">
        <f t="shared" si="0"/>
        <v>5</v>
      </c>
      <c r="E8" s="17">
        <f>IF([月份]="","",IF(F7=12,E7+1,E7))</f>
        <v>0</v>
      </c>
      <c r="F8" s="17">
        <f>IF([月份]="","",IF(MOD([月份],12)=0,12,MOD([月份],12)))</f>
        <v>5</v>
      </c>
      <c r="G8" s="17" t="str">
        <f>IF([月份]="","",[年度]&amp;"年"&amp;[月]&amp;"月")</f>
        <v>0年5月</v>
      </c>
      <c r="H8" s="16">
        <f>IF([月份]="","",IF(勞保年金月領金額&gt;J7,J7+[獲利],勞保年金月領金額))</f>
        <v>20414</v>
      </c>
      <c r="I8" s="16">
        <f>IF([月份]="","",J7*投資報酬率/12)</f>
        <v>12974.886333542716</v>
      </c>
      <c r="J8" s="16">
        <f>IF([月份]="","",J7+[獲利]-[提領金額])</f>
        <v>1938793.8363649501</v>
      </c>
    </row>
    <row r="9" spans="1:10">
      <c r="D9" s="17">
        <f t="shared" si="0"/>
        <v>6</v>
      </c>
      <c r="E9" s="17">
        <f>IF([月份]="","",IF(F8=12,E8+1,E8))</f>
        <v>0</v>
      </c>
      <c r="F9" s="17">
        <f>IF([月份]="","",IF(MOD([月份],12)=0,12,MOD([月份],12)))</f>
        <v>6</v>
      </c>
      <c r="G9" s="17" t="str">
        <f>IF([月份]="","",[年度]&amp;"年"&amp;[月]&amp;"月")</f>
        <v>0年6月</v>
      </c>
      <c r="H9" s="16">
        <f>IF([月份]="","",IF(勞保年金月領金額&gt;J8,J8+[獲利],勞保年金月領金額))</f>
        <v>20414</v>
      </c>
      <c r="I9" s="16">
        <f>IF([月份]="","",J8*投資報酬率/12)</f>
        <v>12925.292242433001</v>
      </c>
      <c r="J9" s="16">
        <f>IF([月份]="","",J8+[獲利]-[提領金額])</f>
        <v>1931305.128607383</v>
      </c>
    </row>
    <row r="10" spans="1:10">
      <c r="A10" s="14" t="s">
        <v>6</v>
      </c>
      <c r="B10" s="14" t="s">
        <v>7</v>
      </c>
      <c r="D10" s="17">
        <f t="shared" si="0"/>
        <v>7</v>
      </c>
      <c r="E10" s="17">
        <f>IF([月份]="","",IF(F9=12,E9+1,E9))</f>
        <v>0</v>
      </c>
      <c r="F10" s="17">
        <f>IF([月份]="","",IF(MOD([月份],12)=0,12,MOD([月份],12)))</f>
        <v>7</v>
      </c>
      <c r="G10" s="17" t="str">
        <f>IF([月份]="","",[年度]&amp;"年"&amp;[月]&amp;"月")</f>
        <v>0年7月</v>
      </c>
      <c r="H10" s="16">
        <f>IF([月份]="","",IF(勞保年金月領金額&gt;J9,J9+[獲利],勞保年金月領金額))</f>
        <v>20414</v>
      </c>
      <c r="I10" s="16">
        <f>IF([月份]="","",J9*投資報酬率/12)</f>
        <v>12875.367524049221</v>
      </c>
      <c r="J10" s="16">
        <f>IF([月份]="","",J9+[獲利]-[提領金額])</f>
        <v>1923766.4961314322</v>
      </c>
    </row>
    <row r="11" spans="1:10">
      <c r="A11" s="5"/>
      <c r="B11" s="5">
        <f>可支付年數</f>
        <v>12.993713335221456</v>
      </c>
      <c r="D11" s="17">
        <f t="shared" si="0"/>
        <v>8</v>
      </c>
      <c r="E11" s="17">
        <f>IF([月份]="","",IF(F10=12,E10+1,E10))</f>
        <v>0</v>
      </c>
      <c r="F11" s="17">
        <f>IF([月份]="","",IF(MOD([月份],12)=0,12,MOD([月份],12)))</f>
        <v>8</v>
      </c>
      <c r="G11" s="17" t="str">
        <f>IF([月份]="","",[年度]&amp;"年"&amp;[月]&amp;"月")</f>
        <v>0年8月</v>
      </c>
      <c r="H11" s="16">
        <f>IF([月份]="","",IF(勞保年金月領金額&gt;J10,J10+[獲利],勞保年金月領金額))</f>
        <v>20414</v>
      </c>
      <c r="I11" s="16">
        <f>IF([月份]="","",J10*投資報酬率/12)</f>
        <v>12825.109974209548</v>
      </c>
      <c r="J11" s="16">
        <f>IF([月份]="","",J10+[獲利]-[提領金額])</f>
        <v>1916177.6061056417</v>
      </c>
    </row>
    <row r="12" spans="1:10">
      <c r="A12" s="10">
        <v>0</v>
      </c>
      <c r="B12" s="11">
        <f t="dataTable" ref="B12:B27" dt2D="0" dtr="0" r1="B3"/>
        <v>8.0643186048790039</v>
      </c>
      <c r="D12" s="17">
        <f t="shared" si="0"/>
        <v>9</v>
      </c>
      <c r="E12" s="17">
        <f>IF([月份]="","",IF(F11=12,E11+1,E11))</f>
        <v>0</v>
      </c>
      <c r="F12" s="17">
        <f>IF([月份]="","",IF(MOD([月份],12)=0,12,MOD([月份],12)))</f>
        <v>9</v>
      </c>
      <c r="G12" s="17" t="str">
        <f>IF([月份]="","",[年度]&amp;"年"&amp;[月]&amp;"月")</f>
        <v>0年9月</v>
      </c>
      <c r="H12" s="16">
        <f>IF([月份]="","",IF(勞保年金月領金額&gt;J11,J11+[獲利],勞保年金月領金額))</f>
        <v>20414</v>
      </c>
      <c r="I12" s="16">
        <f>IF([月份]="","",J11*投資報酬率/12)</f>
        <v>12774.517374037612</v>
      </c>
      <c r="J12" s="16">
        <f>IF([月份]="","",J11+[獲利]-[提領金額])</f>
        <v>1908538.1234796792</v>
      </c>
    </row>
    <row r="13" spans="1:10">
      <c r="A13" s="12">
        <f>A12+1%</f>
        <v>0.01</v>
      </c>
      <c r="B13" s="13">
        <v>8.4115997577714907</v>
      </c>
      <c r="D13" s="17">
        <f t="shared" si="0"/>
        <v>10</v>
      </c>
      <c r="E13" s="17">
        <f>IF([月份]="","",IF(F12=12,E12+1,E12))</f>
        <v>0</v>
      </c>
      <c r="F13" s="17">
        <f>IF([月份]="","",IF(MOD([月份],12)=0,12,MOD([月份],12)))</f>
        <v>10</v>
      </c>
      <c r="G13" s="17" t="str">
        <f>IF([月份]="","",[年度]&amp;"年"&amp;[月]&amp;"月")</f>
        <v>0年10月</v>
      </c>
      <c r="H13" s="16">
        <f>IF([月份]="","",IF(勞保年金月領金額&gt;J12,J12+[獲利],勞保年金月領金額))</f>
        <v>20414</v>
      </c>
      <c r="I13" s="16">
        <f>IF([月份]="","",J12*投資報酬率/12)</f>
        <v>12723.587489864529</v>
      </c>
      <c r="J13" s="16">
        <f>IF([月份]="","",J12+[獲利]-[提領金額])</f>
        <v>1900847.7109695438</v>
      </c>
    </row>
    <row r="14" spans="1:10">
      <c r="A14" s="10">
        <f t="shared" ref="A14:A27" si="1">A13+1%</f>
        <v>0.02</v>
      </c>
      <c r="B14" s="11">
        <v>8.8016243616596768</v>
      </c>
      <c r="D14" s="17">
        <f t="shared" si="0"/>
        <v>11</v>
      </c>
      <c r="E14" s="17">
        <f>IF([月份]="","",IF(F13=12,E13+1,E13))</f>
        <v>0</v>
      </c>
      <c r="F14" s="17">
        <f>IF([月份]="","",IF(MOD([月份],12)=0,12,MOD([月份],12)))</f>
        <v>11</v>
      </c>
      <c r="G14" s="17" t="str">
        <f>IF([月份]="","",[年度]&amp;"年"&amp;[月]&amp;"月")</f>
        <v>0年11月</v>
      </c>
      <c r="H14" s="16">
        <f>IF([月份]="","",IF(勞保年金月領金額&gt;J13,J13+[獲利],勞保年金月領金額))</f>
        <v>20414</v>
      </c>
      <c r="I14" s="16">
        <f>IF([月份]="","",J13*投資報酬率/12)</f>
        <v>12672.318073130293</v>
      </c>
      <c r="J14" s="16">
        <f>IF([月份]="","",J13+[獲利]-[提領金額])</f>
        <v>1893106.029042674</v>
      </c>
    </row>
    <row r="15" spans="1:10">
      <c r="A15" s="12">
        <f t="shared" si="1"/>
        <v>0.03</v>
      </c>
      <c r="B15" s="13">
        <v>9.2441682026839533</v>
      </c>
      <c r="D15" s="17">
        <f t="shared" si="0"/>
        <v>12</v>
      </c>
      <c r="E15" s="17">
        <f>IF([月份]="","",IF(F14=12,E14+1,E14))</f>
        <v>0</v>
      </c>
      <c r="F15" s="17">
        <f>IF([月份]="","",IF(MOD([月份],12)=0,12,MOD([月份],12)))</f>
        <v>12</v>
      </c>
      <c r="G15" s="17" t="str">
        <f>IF([月份]="","",[年度]&amp;"年"&amp;[月]&amp;"月")</f>
        <v>0年12月</v>
      </c>
      <c r="H15" s="16">
        <f>IF([月份]="","",IF(勞保年金月領金額&gt;J14,J14+[獲利],勞保年金月領金額))</f>
        <v>20414</v>
      </c>
      <c r="I15" s="16">
        <f>IF([月份]="","",J14*投資報酬率/12)</f>
        <v>12620.706860284494</v>
      </c>
      <c r="J15" s="16">
        <f>IF([月份]="","",J14+[獲利]-[提領金額])</f>
        <v>1885312.7359029585</v>
      </c>
    </row>
    <row r="16" spans="1:10">
      <c r="A16" s="10">
        <f t="shared" si="1"/>
        <v>0.04</v>
      </c>
      <c r="B16" s="11">
        <v>9.7525457999906084</v>
      </c>
      <c r="D16" s="17">
        <f t="shared" si="0"/>
        <v>13</v>
      </c>
      <c r="E16" s="17">
        <f>IF([月份]="","",IF(F15=12,E15+1,E15))</f>
        <v>1</v>
      </c>
      <c r="F16" s="17">
        <f>IF([月份]="","",IF(MOD([月份],12)=0,12,MOD([月份],12)))</f>
        <v>1</v>
      </c>
      <c r="G16" s="17" t="str">
        <f>IF([月份]="","",[年度]&amp;"年"&amp;[月]&amp;"月")</f>
        <v>1年1月</v>
      </c>
      <c r="H16" s="16">
        <f>IF([月份]="","",IF(勞保年金月領金額&gt;J15,J15+[獲利],勞保年金月領金額))</f>
        <v>20414</v>
      </c>
      <c r="I16" s="16">
        <f>IF([月份]="","",J15*投資報酬率/12)</f>
        <v>12568.751572686391</v>
      </c>
      <c r="J16" s="16">
        <f>IF([月份]="","",J15+[獲利]-[提領金額])</f>
        <v>1877467.487475645</v>
      </c>
    </row>
    <row r="17" spans="1:10">
      <c r="A17" s="12">
        <f t="shared" si="1"/>
        <v>0.05</v>
      </c>
      <c r="B17" s="13">
        <v>10.345491889166352</v>
      </c>
      <c r="D17" s="17">
        <f t="shared" si="0"/>
        <v>14</v>
      </c>
      <c r="E17" s="17">
        <f>IF([月份]="","",IF(F16=12,E16+1,E16))</f>
        <v>1</v>
      </c>
      <c r="F17" s="17">
        <f>IF([月份]="","",IF(MOD([月份],12)=0,12,MOD([月份],12)))</f>
        <v>2</v>
      </c>
      <c r="G17" s="17" t="str">
        <f>IF([月份]="","",[年度]&amp;"年"&amp;[月]&amp;"月")</f>
        <v>1年2月</v>
      </c>
      <c r="H17" s="16">
        <f>IF([月份]="","",IF(勞保年金月領金額&gt;J16,J16+[獲利],勞保年金月領金額))</f>
        <v>20414</v>
      </c>
      <c r="I17" s="16">
        <f>IF([月份]="","",J16*投資報酬率/12)</f>
        <v>12516.449916504302</v>
      </c>
      <c r="J17" s="16">
        <f>IF([月份]="","",J16+[獲利]-[提領金額])</f>
        <v>1869569.9373921494</v>
      </c>
    </row>
    <row r="18" spans="1:10">
      <c r="A18" s="10">
        <f t="shared" si="1"/>
        <v>6.0000000000000005E-2</v>
      </c>
      <c r="B18" s="11">
        <v>11.050459744918884</v>
      </c>
      <c r="D18" s="17">
        <f t="shared" si="0"/>
        <v>15</v>
      </c>
      <c r="E18" s="17">
        <f>IF([月份]="","",IF(F17=12,E17+1,E17))</f>
        <v>1</v>
      </c>
      <c r="F18" s="17">
        <f>IF([月份]="","",IF(MOD([月份],12)=0,12,MOD([月份],12)))</f>
        <v>3</v>
      </c>
      <c r="G18" s="17" t="str">
        <f>IF([月份]="","",[年度]&amp;"年"&amp;[月]&amp;"月")</f>
        <v>1年3月</v>
      </c>
      <c r="H18" s="16">
        <f>IF([月份]="","",IF(勞保年金月領金額&gt;J17,J17+[獲利],勞保年金月領金額))</f>
        <v>20414</v>
      </c>
      <c r="I18" s="16">
        <f>IF([月份]="","",J17*投資報酬率/12)</f>
        <v>12463.799582614329</v>
      </c>
      <c r="J18" s="16">
        <f>IF([月份]="","",J17+[獲利]-[提領金額])</f>
        <v>1861619.7369747637</v>
      </c>
    </row>
    <row r="19" spans="1:10">
      <c r="A19" s="12">
        <f t="shared" si="1"/>
        <v>7.0000000000000007E-2</v>
      </c>
      <c r="B19" s="13">
        <v>11.909827774275628</v>
      </c>
      <c r="D19" s="17">
        <f t="shared" si="0"/>
        <v>16</v>
      </c>
      <c r="E19" s="17">
        <f>IF([月份]="","",IF(F18=12,E18+1,E18))</f>
        <v>1</v>
      </c>
      <c r="F19" s="17">
        <f>IF([月份]="","",IF(MOD([月份],12)=0,12,MOD([月份],12)))</f>
        <v>4</v>
      </c>
      <c r="G19" s="17" t="str">
        <f>IF([月份]="","",[年度]&amp;"年"&amp;[月]&amp;"月")</f>
        <v>1年4月</v>
      </c>
      <c r="H19" s="16">
        <f>IF([月份]="","",IF(勞保年金月領金額&gt;J18,J18+[獲利],勞保年金月領金額))</f>
        <v>20414</v>
      </c>
      <c r="I19" s="16">
        <f>IF([月份]="","",J18*投資報酬率/12)</f>
        <v>12410.798246498425</v>
      </c>
      <c r="J19" s="16">
        <f>IF([月份]="","",J18+[獲利]-[提領金額])</f>
        <v>1853616.5352212621</v>
      </c>
    </row>
    <row r="20" spans="1:10">
      <c r="A20" s="10">
        <f t="shared" si="1"/>
        <v>0.08</v>
      </c>
      <c r="B20" s="11">
        <v>12.993713335221456</v>
      </c>
      <c r="D20" s="17">
        <f t="shared" si="0"/>
        <v>17</v>
      </c>
      <c r="E20" s="17">
        <f>IF([月份]="","",IF(F19=12,E19+1,E19))</f>
        <v>1</v>
      </c>
      <c r="F20" s="17">
        <f>IF([月份]="","",IF(MOD([月份],12)=0,12,MOD([月份],12)))</f>
        <v>5</v>
      </c>
      <c r="G20" s="17" t="str">
        <f>IF([月份]="","",[年度]&amp;"年"&amp;[月]&amp;"月")</f>
        <v>1年5月</v>
      </c>
      <c r="H20" s="16">
        <f>IF([月份]="","",IF(勞保年金月領金額&gt;J19,J19+[獲利],勞保年金月領金額))</f>
        <v>20414</v>
      </c>
      <c r="I20" s="16">
        <f>IF([月份]="","",J19*投資報酬率/12)</f>
        <v>12357.443568141747</v>
      </c>
      <c r="J20" s="16">
        <f>IF([月份]="","",J19+[獲利]-[提領金額])</f>
        <v>1845559.9787894038</v>
      </c>
    </row>
    <row r="21" spans="1:10">
      <c r="A21" s="12">
        <f t="shared" si="1"/>
        <v>0.09</v>
      </c>
      <c r="B21" s="13">
        <v>14.430023635107872</v>
      </c>
      <c r="D21" s="17">
        <f t="shared" si="0"/>
        <v>18</v>
      </c>
      <c r="E21" s="17">
        <f>IF([月份]="","",IF(F20=12,E20+1,E20))</f>
        <v>1</v>
      </c>
      <c r="F21" s="17">
        <f>IF([月份]="","",IF(MOD([月份],12)=0,12,MOD([月份],12)))</f>
        <v>6</v>
      </c>
      <c r="G21" s="17" t="str">
        <f>IF([月份]="","",[年度]&amp;"年"&amp;[月]&amp;"月")</f>
        <v>1年6月</v>
      </c>
      <c r="H21" s="16">
        <f>IF([月份]="","",IF(勞保年金月領金額&gt;J20,J20+[獲利],勞保年金月領金額))</f>
        <v>20414</v>
      </c>
      <c r="I21" s="16">
        <f>IF([月份]="","",J20*投資報酬率/12)</f>
        <v>12303.733191929359</v>
      </c>
      <c r="J21" s="16">
        <f>IF([月份]="","",J20+[獲利]-[提領金額])</f>
        <v>1837449.7119813331</v>
      </c>
    </row>
    <row r="22" spans="1:10">
      <c r="A22" s="10">
        <f t="shared" si="1"/>
        <v>9.9999999999999992E-2</v>
      </c>
      <c r="B22" s="11">
        <v>16.489584130241731</v>
      </c>
      <c r="D22" s="17">
        <f t="shared" si="0"/>
        <v>19</v>
      </c>
      <c r="E22" s="17">
        <f>IF([月份]="","",IF(F21=12,E21+1,E21))</f>
        <v>1</v>
      </c>
      <c r="F22" s="17">
        <f>IF([月份]="","",IF(MOD([月份],12)=0,12,MOD([月份],12)))</f>
        <v>7</v>
      </c>
      <c r="G22" s="17" t="str">
        <f>IF([月份]="","",[年度]&amp;"年"&amp;[月]&amp;"月")</f>
        <v>1年7月</v>
      </c>
      <c r="H22" s="16">
        <f>IF([月份]="","",IF(勞保年金月領金額&gt;J21,J21+[獲利],勞保年金月領金額))</f>
        <v>20414</v>
      </c>
      <c r="I22" s="16">
        <f>IF([月份]="","",J21*投資報酬率/12)</f>
        <v>12249.664746542221</v>
      </c>
      <c r="J22" s="16">
        <f>IF([月份]="","",J21+[獲利]-[提領金額])</f>
        <v>1829285.3767278753</v>
      </c>
    </row>
    <row r="23" spans="1:10">
      <c r="A23" s="12">
        <f t="shared" si="1"/>
        <v>0.10999999999999999</v>
      </c>
      <c r="B23" s="13">
        <v>19.918300024188387</v>
      </c>
      <c r="D23" s="17">
        <f t="shared" si="0"/>
        <v>20</v>
      </c>
      <c r="E23" s="17">
        <f>IF([月份]="","",IF(F22=12,E22+1,E22))</f>
        <v>1</v>
      </c>
      <c r="F23" s="17">
        <f>IF([月份]="","",IF(MOD([月份],12)=0,12,MOD([月份],12)))</f>
        <v>8</v>
      </c>
      <c r="G23" s="17" t="str">
        <f>IF([月份]="","",[年度]&amp;"年"&amp;[月]&amp;"月")</f>
        <v>1年8月</v>
      </c>
      <c r="H23" s="16">
        <f>IF([月份]="","",IF(勞保年金月領金額&gt;J22,J22+[獲利],勞保年金月領金額))</f>
        <v>20414</v>
      </c>
      <c r="I23" s="16">
        <f>IF([月份]="","",J22*投資報酬率/12)</f>
        <v>12195.235844852503</v>
      </c>
      <c r="J23" s="16">
        <f>IF([月份]="","",J22+[獲利]-[提領金額])</f>
        <v>1821066.6125727277</v>
      </c>
    </row>
    <row r="24" spans="1:10">
      <c r="A24" s="10">
        <f t="shared" si="1"/>
        <v>0.11999999999999998</v>
      </c>
      <c r="B24" s="11">
        <v>28.753253996639852</v>
      </c>
      <c r="D24" s="17">
        <f t="shared" si="0"/>
        <v>21</v>
      </c>
      <c r="E24" s="17">
        <f>IF([月份]="","",IF(F23=12,E23+1,E23))</f>
        <v>1</v>
      </c>
      <c r="F24" s="17">
        <f>IF([月份]="","",IF(MOD([月份],12)=0,12,MOD([月份],12)))</f>
        <v>9</v>
      </c>
      <c r="G24" s="17" t="str">
        <f>IF([月份]="","",[年度]&amp;"年"&amp;[月]&amp;"月")</f>
        <v>1年9月</v>
      </c>
      <c r="H24" s="16">
        <f>IF([月份]="","",IF(勞保年金月領金額&gt;J23,J23+[獲利],勞保年金月領金額))</f>
        <v>20414</v>
      </c>
      <c r="I24" s="16">
        <f>IF([月份]="","",J23*投資報酬率/12)</f>
        <v>12140.444083818185</v>
      </c>
      <c r="J24" s="16">
        <f>IF([月份]="","",J23+[獲利]-[提領金額])</f>
        <v>1812793.056656546</v>
      </c>
    </row>
    <row r="25" spans="1:10">
      <c r="A25" s="12">
        <f t="shared" si="1"/>
        <v>0.12999999999999998</v>
      </c>
      <c r="B25" s="13" t="str">
        <v>永遠</v>
      </c>
      <c r="D25" s="17">
        <f t="shared" si="0"/>
        <v>22</v>
      </c>
      <c r="E25" s="17">
        <f>IF([月份]="","",IF(F24=12,E24+1,E24))</f>
        <v>1</v>
      </c>
      <c r="F25" s="17">
        <f>IF([月份]="","",IF(MOD([月份],12)=0,12,MOD([月份],12)))</f>
        <v>10</v>
      </c>
      <c r="G25" s="17" t="str">
        <f>IF([月份]="","",[年度]&amp;"年"&amp;[月]&amp;"月")</f>
        <v>1年10月</v>
      </c>
      <c r="H25" s="16">
        <f>IF([月份]="","",IF(勞保年金月領金額&gt;J24,J24+[獲利],勞保年金月領金額))</f>
        <v>20414</v>
      </c>
      <c r="I25" s="16">
        <f>IF([月份]="","",J24*投資報酬率/12)</f>
        <v>12085.287044376973</v>
      </c>
      <c r="J25" s="16">
        <f>IF([月份]="","",J24+[獲利]-[提領金額])</f>
        <v>1804464.343700923</v>
      </c>
    </row>
    <row r="26" spans="1:10">
      <c r="A26" s="10">
        <f t="shared" si="1"/>
        <v>0.13999999999999999</v>
      </c>
      <c r="B26" s="11" t="str">
        <v>永遠</v>
      </c>
      <c r="D26" s="17">
        <f t="shared" si="0"/>
        <v>23</v>
      </c>
      <c r="E26" s="17">
        <f>IF([月份]="","",IF(F25=12,E25+1,E25))</f>
        <v>1</v>
      </c>
      <c r="F26" s="17">
        <f>IF([月份]="","",IF(MOD([月份],12)=0,12,MOD([月份],12)))</f>
        <v>11</v>
      </c>
      <c r="G26" s="17" t="str">
        <f>IF([月份]="","",[年度]&amp;"年"&amp;[月]&amp;"月")</f>
        <v>1年11月</v>
      </c>
      <c r="H26" s="16">
        <f>IF([月份]="","",IF(勞保年金月領金額&gt;J25,J25+[獲利],勞保年金月領金額))</f>
        <v>20414</v>
      </c>
      <c r="I26" s="16">
        <f>IF([月份]="","",J25*投資報酬率/12)</f>
        <v>12029.762291339488</v>
      </c>
      <c r="J26" s="16">
        <f>IF([月份]="","",J25+[獲利]-[提領金額])</f>
        <v>1796080.1059922625</v>
      </c>
    </row>
    <row r="27" spans="1:10">
      <c r="A27" s="12">
        <f t="shared" si="1"/>
        <v>0.15</v>
      </c>
      <c r="B27" s="13" t="str">
        <v>永遠</v>
      </c>
      <c r="D27" s="17">
        <f t="shared" si="0"/>
        <v>24</v>
      </c>
      <c r="E27" s="17">
        <f>IF([月份]="","",IF(F26=12,E26+1,E26))</f>
        <v>1</v>
      </c>
      <c r="F27" s="17">
        <f>IF([月份]="","",IF(MOD([月份],12)=0,12,MOD([月份],12)))</f>
        <v>12</v>
      </c>
      <c r="G27" s="17" t="str">
        <f>IF([月份]="","",[年度]&amp;"年"&amp;[月]&amp;"月")</f>
        <v>1年12月</v>
      </c>
      <c r="H27" s="16">
        <f>IF([月份]="","",IF(勞保年金月領金額&gt;J26,J26+[獲利],勞保年金月領金額))</f>
        <v>20414</v>
      </c>
      <c r="I27" s="16">
        <f>IF([月份]="","",J26*投資報酬率/12)</f>
        <v>11973.86737328175</v>
      </c>
      <c r="J27" s="16">
        <f>IF([月份]="","",J26+[獲利]-[提領金額])</f>
        <v>1787639.9733655443</v>
      </c>
    </row>
    <row r="28" spans="1:10">
      <c r="A28" s="9"/>
      <c r="D28" s="17">
        <f t="shared" si="0"/>
        <v>25</v>
      </c>
      <c r="E28" s="17">
        <f>IF([月份]="","",IF(F27=12,E27+1,E27))</f>
        <v>2</v>
      </c>
      <c r="F28" s="17">
        <f>IF([月份]="","",IF(MOD([月份],12)=0,12,MOD([月份],12)))</f>
        <v>1</v>
      </c>
      <c r="G28" s="17" t="str">
        <f>IF([月份]="","",[年度]&amp;"年"&amp;[月]&amp;"月")</f>
        <v>2年1月</v>
      </c>
      <c r="H28" s="16">
        <f>IF([月份]="","",IF(勞保年金月領金額&gt;J27,J27+[獲利],勞保年金月領金額))</f>
        <v>20414</v>
      </c>
      <c r="I28" s="16">
        <f>IF([月份]="","",J27*投資報酬率/12)</f>
        <v>11917.599822436961</v>
      </c>
      <c r="J28" s="16">
        <f>IF([月份]="","",J27+[獲利]-[提領金額])</f>
        <v>1779143.5731879813</v>
      </c>
    </row>
    <row r="29" spans="1:10">
      <c r="A29" s="9"/>
      <c r="D29" s="17">
        <f t="shared" si="0"/>
        <v>26</v>
      </c>
      <c r="E29" s="17">
        <f>IF([月份]="","",IF(F28=12,E28+1,E28))</f>
        <v>2</v>
      </c>
      <c r="F29" s="17">
        <f>IF([月份]="","",IF(MOD([月份],12)=0,12,MOD([月份],12)))</f>
        <v>2</v>
      </c>
      <c r="G29" s="17" t="str">
        <f>IF([月份]="","",[年度]&amp;"年"&amp;[月]&amp;"月")</f>
        <v>2年2月</v>
      </c>
      <c r="H29" s="16">
        <f>IF([月份]="","",IF(勞保年金月領金額&gt;J28,J28+[獲利],勞保年金月領金額))</f>
        <v>20414</v>
      </c>
      <c r="I29" s="16">
        <f>IF([月份]="","",J28*投資報酬率/12)</f>
        <v>11860.957154586542</v>
      </c>
      <c r="J29" s="16">
        <f>IF([月份]="","",J28+[獲利]-[提領金額])</f>
        <v>1770590.5303425677</v>
      </c>
    </row>
    <row r="30" spans="1:10">
      <c r="A30" s="9"/>
      <c r="D30" s="17">
        <f t="shared" si="0"/>
        <v>27</v>
      </c>
      <c r="E30" s="17">
        <f>IF([月份]="","",IF(F29=12,E29+1,E29))</f>
        <v>2</v>
      </c>
      <c r="F30" s="17">
        <f>IF([月份]="","",IF(MOD([月份],12)=0,12,MOD([月份],12)))</f>
        <v>3</v>
      </c>
      <c r="G30" s="17" t="str">
        <f>IF([月份]="","",[年度]&amp;"年"&amp;[月]&amp;"月")</f>
        <v>2年3月</v>
      </c>
      <c r="H30" s="16">
        <f>IF([月份]="","",IF(勞保年金月領金額&gt;J29,J29+[獲利],勞保年金月領金額))</f>
        <v>20414</v>
      </c>
      <c r="I30" s="16">
        <f>IF([月份]="","",J29*投資報酬率/12)</f>
        <v>11803.93686895045</v>
      </c>
      <c r="J30" s="16">
        <f>IF([月份]="","",J29+[獲利]-[提領金額])</f>
        <v>1761980.4672115182</v>
      </c>
    </row>
    <row r="31" spans="1:10">
      <c r="A31" s="9"/>
      <c r="D31" s="17">
        <f t="shared" si="0"/>
        <v>28</v>
      </c>
      <c r="E31" s="17">
        <f>IF([月份]="","",IF(F30=12,E30+1,E30))</f>
        <v>2</v>
      </c>
      <c r="F31" s="17">
        <f>IF([月份]="","",IF(MOD([月份],12)=0,12,MOD([月份],12)))</f>
        <v>4</v>
      </c>
      <c r="G31" s="17" t="str">
        <f>IF([月份]="","",[年度]&amp;"年"&amp;[月]&amp;"月")</f>
        <v>2年4月</v>
      </c>
      <c r="H31" s="16">
        <f>IF([月份]="","",IF(勞保年金月領金額&gt;J30,J30+[獲利],勞保年金月領金額))</f>
        <v>20414</v>
      </c>
      <c r="I31" s="16">
        <f>IF([月份]="","",J30*投資報酬率/12)</f>
        <v>11746.536448076789</v>
      </c>
      <c r="J31" s="16">
        <f>IF([月份]="","",J30+[獲利]-[提領金額])</f>
        <v>1753313.003659595</v>
      </c>
    </row>
    <row r="32" spans="1:10">
      <c r="A32" s="9"/>
      <c r="D32" s="17">
        <f t="shared" si="0"/>
        <v>29</v>
      </c>
      <c r="E32" s="17">
        <f>IF([月份]="","",IF(F31=12,E31+1,E31))</f>
        <v>2</v>
      </c>
      <c r="F32" s="17">
        <f>IF([月份]="","",IF(MOD([月份],12)=0,12,MOD([月份],12)))</f>
        <v>5</v>
      </c>
      <c r="G32" s="17" t="str">
        <f>IF([月份]="","",[年度]&amp;"年"&amp;[月]&amp;"月")</f>
        <v>2年5月</v>
      </c>
      <c r="H32" s="16">
        <f>IF([月份]="","",IF(勞保年金月領金額&gt;J31,J31+[獲利],勞保年金月領金額))</f>
        <v>20414</v>
      </c>
      <c r="I32" s="16">
        <f>IF([月份]="","",J31*投資報酬率/12)</f>
        <v>11688.753357730633</v>
      </c>
      <c r="J32" s="16">
        <f>IF([月份]="","",J31+[獲利]-[提領金額])</f>
        <v>1744587.7570173256</v>
      </c>
    </row>
    <row r="33" spans="1:10">
      <c r="A33" s="9"/>
      <c r="D33" s="17">
        <f t="shared" si="0"/>
        <v>30</v>
      </c>
      <c r="E33" s="17">
        <f>IF([月份]="","",IF(F32=12,E32+1,E32))</f>
        <v>2</v>
      </c>
      <c r="F33" s="17">
        <f>IF([月份]="","",IF(MOD([月份],12)=0,12,MOD([月份],12)))</f>
        <v>6</v>
      </c>
      <c r="G33" s="17" t="str">
        <f>IF([月份]="","",[年度]&amp;"年"&amp;[月]&amp;"月")</f>
        <v>2年6月</v>
      </c>
      <c r="H33" s="16">
        <f>IF([月份]="","",IF(勞保年金月領金額&gt;J32,J32+[獲利],勞保年金月領金額))</f>
        <v>20414</v>
      </c>
      <c r="I33" s="16">
        <f>IF([月份]="","",J32*投資報酬率/12)</f>
        <v>11630.585046782171</v>
      </c>
      <c r="J33" s="16">
        <f>IF([月份]="","",J32+[獲利]-[提領金額])</f>
        <v>1735804.3420641078</v>
      </c>
    </row>
    <row r="34" spans="1:10">
      <c r="A34" s="9"/>
      <c r="D34" s="17">
        <f t="shared" si="0"/>
        <v>31</v>
      </c>
      <c r="E34" s="17">
        <f>IF([月份]="","",IF(F33=12,E33+1,E33))</f>
        <v>2</v>
      </c>
      <c r="F34" s="17">
        <f>IF([月份]="","",IF(MOD([月份],12)=0,12,MOD([月份],12)))</f>
        <v>7</v>
      </c>
      <c r="G34" s="17" t="str">
        <f>IF([月份]="","",[年度]&amp;"年"&amp;[月]&amp;"月")</f>
        <v>2年7月</v>
      </c>
      <c r="H34" s="16">
        <f>IF([月份]="","",IF(勞保年金月領金額&gt;J33,J33+[獲利],勞保年金月領金額))</f>
        <v>20414</v>
      </c>
      <c r="I34" s="16">
        <f>IF([月份]="","",J33*投資報酬率/12)</f>
        <v>11572.028947094053</v>
      </c>
      <c r="J34" s="16">
        <f>IF([月份]="","",J33+[獲利]-[提領金額])</f>
        <v>1726962.3710112018</v>
      </c>
    </row>
    <row r="35" spans="1:10">
      <c r="A35" s="9"/>
      <c r="D35" s="17">
        <f t="shared" si="0"/>
        <v>32</v>
      </c>
      <c r="E35" s="17">
        <f>IF([月份]="","",IF(F34=12,E34+1,E34))</f>
        <v>2</v>
      </c>
      <c r="F35" s="17">
        <f>IF([月份]="","",IF(MOD([月份],12)=0,12,MOD([月份],12)))</f>
        <v>8</v>
      </c>
      <c r="G35" s="17" t="str">
        <f>IF([月份]="","",[年度]&amp;"年"&amp;[月]&amp;"月")</f>
        <v>2年8月</v>
      </c>
      <c r="H35" s="16">
        <f>IF([月份]="","",IF(勞保年金月領金額&gt;J34,J34+[獲利],勞保年金月領金額))</f>
        <v>20414</v>
      </c>
      <c r="I35" s="16">
        <f>IF([月份]="","",J34*投資報酬率/12)</f>
        <v>11513.082473408011</v>
      </c>
      <c r="J35" s="16">
        <f>IF([月份]="","",J34+[獲利]-[提領金額])</f>
        <v>1718061.4534846097</v>
      </c>
    </row>
    <row r="36" spans="1:10">
      <c r="A36" s="9"/>
      <c r="D36" s="17">
        <f t="shared" si="0"/>
        <v>33</v>
      </c>
      <c r="E36" s="17">
        <f>IF([月份]="","",IF(F35=12,E35+1,E35))</f>
        <v>2</v>
      </c>
      <c r="F36" s="17">
        <f>IF([月份]="","",IF(MOD([月份],12)=0,12,MOD([月份],12)))</f>
        <v>9</v>
      </c>
      <c r="G36" s="17" t="str">
        <f>IF([月份]="","",[年度]&amp;"年"&amp;[月]&amp;"月")</f>
        <v>2年9月</v>
      </c>
      <c r="H36" s="16">
        <f>IF([月份]="","",IF(勞保年金月領金額&gt;J35,J35+[獲利],勞保年金月領金額))</f>
        <v>20414</v>
      </c>
      <c r="I36" s="16">
        <f>IF([月份]="","",J35*投資報酬率/12)</f>
        <v>11453.743023230731</v>
      </c>
      <c r="J36" s="16">
        <f>IF([月份]="","",J35+[獲利]-[提領金額])</f>
        <v>1709101.1965078404</v>
      </c>
    </row>
    <row r="37" spans="1:10">
      <c r="A37" s="9"/>
      <c r="D37" s="17">
        <f t="shared" si="0"/>
        <v>34</v>
      </c>
      <c r="E37" s="17">
        <f>IF([月份]="","",IF(F36=12,E36+1,E36))</f>
        <v>2</v>
      </c>
      <c r="F37" s="17">
        <f>IF([月份]="","",IF(MOD([月份],12)=0,12,MOD([月份],12)))</f>
        <v>10</v>
      </c>
      <c r="G37" s="17" t="str">
        <f>IF([月份]="","",[年度]&amp;"年"&amp;[月]&amp;"月")</f>
        <v>2年10月</v>
      </c>
      <c r="H37" s="16">
        <f>IF([月份]="","",IF(勞保年金月領金額&gt;J36,J36+[獲利],勞保年金月領金額))</f>
        <v>20414</v>
      </c>
      <c r="I37" s="16">
        <f>IF([月份]="","",J36*投資報酬率/12)</f>
        <v>11394.007976718936</v>
      </c>
      <c r="J37" s="16">
        <f>IF([月份]="","",J36+[獲利]-[提領金額])</f>
        <v>1700081.2044845594</v>
      </c>
    </row>
    <row r="38" spans="1:10">
      <c r="A38" s="9"/>
      <c r="D38" s="17">
        <f t="shared" si="0"/>
        <v>35</v>
      </c>
      <c r="E38" s="17">
        <f>IF([月份]="","",IF(F37=12,E37+1,E37))</f>
        <v>2</v>
      </c>
      <c r="F38" s="17">
        <f>IF([月份]="","",IF(MOD([月份],12)=0,12,MOD([月份],12)))</f>
        <v>11</v>
      </c>
      <c r="G38" s="17" t="str">
        <f>IF([月份]="","",[年度]&amp;"年"&amp;[月]&amp;"月")</f>
        <v>2年11月</v>
      </c>
      <c r="H38" s="16">
        <f>IF([月份]="","",IF(勞保年金月領金額&gt;J37,J37+[獲利],勞保年金月領金額))</f>
        <v>20414</v>
      </c>
      <c r="I38" s="16">
        <f>IF([月份]="","",J37*投資報酬率/12)</f>
        <v>11333.874696563731</v>
      </c>
      <c r="J38" s="16">
        <f>IF([月份]="","",J37+[獲利]-[提領金額])</f>
        <v>1691001.0791811231</v>
      </c>
    </row>
    <row r="39" spans="1:10">
      <c r="D39" s="17">
        <f t="shared" si="0"/>
        <v>36</v>
      </c>
      <c r="E39" s="17">
        <f>IF([月份]="","",IF(F38=12,E38+1,E38))</f>
        <v>2</v>
      </c>
      <c r="F39" s="17">
        <f>IF([月份]="","",IF(MOD([月份],12)=0,12,MOD([月份],12)))</f>
        <v>12</v>
      </c>
      <c r="G39" s="17" t="str">
        <f>IF([月份]="","",[年度]&amp;"年"&amp;[月]&amp;"月")</f>
        <v>2年12月</v>
      </c>
      <c r="H39" s="16">
        <f>IF([月份]="","",IF(勞保年金月領金額&gt;J38,J38+[獲利],勞保年金月領金額))</f>
        <v>20414</v>
      </c>
      <c r="I39" s="16">
        <f>IF([月份]="","",J38*投資報酬率/12)</f>
        <v>11273.340527874154</v>
      </c>
      <c r="J39" s="16">
        <f>IF([月份]="","",J38+[獲利]-[提領金額])</f>
        <v>1681860.4197089972</v>
      </c>
    </row>
    <row r="40" spans="1:10">
      <c r="D40" s="17">
        <f t="shared" si="0"/>
        <v>37</v>
      </c>
      <c r="E40" s="17">
        <f>IF([月份]="","",IF(F39=12,E39+1,E39))</f>
        <v>3</v>
      </c>
      <c r="F40" s="17">
        <f>IF([月份]="","",IF(MOD([月份],12)=0,12,MOD([月份],12)))</f>
        <v>1</v>
      </c>
      <c r="G40" s="17" t="str">
        <f>IF([月份]="","",[年度]&amp;"年"&amp;[月]&amp;"月")</f>
        <v>3年1月</v>
      </c>
      <c r="H40" s="16">
        <f>IF([月份]="","",IF(勞保年金月領金額&gt;J39,J39+[獲利],勞保年金月領金額))</f>
        <v>20414</v>
      </c>
      <c r="I40" s="16">
        <f>IF([月份]="","",J39*投資報酬率/12)</f>
        <v>11212.40279805998</v>
      </c>
      <c r="J40" s="16">
        <f>IF([月份]="","",J39+[獲利]-[提領金額])</f>
        <v>1672658.8225070573</v>
      </c>
    </row>
    <row r="41" spans="1:10">
      <c r="D41" s="17">
        <f t="shared" si="0"/>
        <v>38</v>
      </c>
      <c r="E41" s="17">
        <f>IF([月份]="","",IF(F40=12,E40+1,E40))</f>
        <v>3</v>
      </c>
      <c r="F41" s="17">
        <f>IF([月份]="","",IF(MOD([月份],12)=0,12,MOD([月份],12)))</f>
        <v>2</v>
      </c>
      <c r="G41" s="17" t="str">
        <f>IF([月份]="","",[年度]&amp;"年"&amp;[月]&amp;"月")</f>
        <v>3年2月</v>
      </c>
      <c r="H41" s="16">
        <f>IF([月份]="","",IF(勞保年金月領金額&gt;J40,J40+[獲利],勞保年金月領金額))</f>
        <v>20414</v>
      </c>
      <c r="I41" s="16">
        <f>IF([月份]="","",J40*投資報酬率/12)</f>
        <v>11151.058816713716</v>
      </c>
      <c r="J41" s="16">
        <f>IF([月份]="","",J40+[獲利]-[提領金額])</f>
        <v>1663395.8813237711</v>
      </c>
    </row>
    <row r="42" spans="1:10">
      <c r="D42" s="17">
        <f t="shared" si="0"/>
        <v>39</v>
      </c>
      <c r="E42" s="17">
        <f>IF([月份]="","",IF(F41=12,E41+1,E41))</f>
        <v>3</v>
      </c>
      <c r="F42" s="17">
        <f>IF([月份]="","",IF(MOD([月份],12)=0,12,MOD([月份],12)))</f>
        <v>3</v>
      </c>
      <c r="G42" s="17" t="str">
        <f>IF([月份]="","",[年度]&amp;"年"&amp;[月]&amp;"月")</f>
        <v>3年3月</v>
      </c>
      <c r="H42" s="16">
        <f>IF([月份]="","",IF(勞保年金月領金額&gt;J41,J41+[獲利],勞保年金月領金額))</f>
        <v>20414</v>
      </c>
      <c r="I42" s="16">
        <f>IF([月份]="","",J41*投資報酬率/12)</f>
        <v>11089.305875491807</v>
      </c>
      <c r="J42" s="16">
        <f>IF([月份]="","",J41+[獲利]-[提領金額])</f>
        <v>1654071.1871992629</v>
      </c>
    </row>
    <row r="43" spans="1:10">
      <c r="D43" s="17">
        <f t="shared" si="0"/>
        <v>40</v>
      </c>
      <c r="E43" s="17">
        <f>IF([月份]="","",IF(F42=12,E42+1,E42))</f>
        <v>3</v>
      </c>
      <c r="F43" s="17">
        <f>IF([月份]="","",IF(MOD([月份],12)=0,12,MOD([月份],12)))</f>
        <v>4</v>
      </c>
      <c r="G43" s="17" t="str">
        <f>IF([月份]="","",[年度]&amp;"年"&amp;[月]&amp;"月")</f>
        <v>3年4月</v>
      </c>
      <c r="H43" s="16">
        <f>IF([月份]="","",IF(勞保年金月領金額&gt;J42,J42+[獲利],勞保年金月領金額))</f>
        <v>20414</v>
      </c>
      <c r="I43" s="16">
        <f>IF([月份]="","",J42*投資報酬率/12)</f>
        <v>11027.141247995087</v>
      </c>
      <c r="J43" s="16">
        <f>IF([月份]="","",J42+[獲利]-[提領金額])</f>
        <v>1644684.3284472581</v>
      </c>
    </row>
    <row r="44" spans="1:10">
      <c r="D44" s="17">
        <f t="shared" si="0"/>
        <v>41</v>
      </c>
      <c r="E44" s="17">
        <f>IF([月份]="","",IF(F43=12,E43+1,E43))</f>
        <v>3</v>
      </c>
      <c r="F44" s="17">
        <f>IF([月份]="","",IF(MOD([月份],12)=0,12,MOD([月份],12)))</f>
        <v>5</v>
      </c>
      <c r="G44" s="17" t="str">
        <f>IF([月份]="","",[年度]&amp;"年"&amp;[月]&amp;"月")</f>
        <v>3年5月</v>
      </c>
      <c r="H44" s="16">
        <f>IF([月份]="","",IF(勞保年金月領金額&gt;J43,J43+[獲利],勞保年金月領金額))</f>
        <v>20414</v>
      </c>
      <c r="I44" s="16">
        <f>IF([月份]="","",J43*投資報酬率/12)</f>
        <v>10964.562189648388</v>
      </c>
      <c r="J44" s="16">
        <f>IF([月份]="","",J43+[獲利]-[提領金額])</f>
        <v>1635234.8906369065</v>
      </c>
    </row>
    <row r="45" spans="1:10">
      <c r="D45" s="17">
        <f t="shared" si="0"/>
        <v>42</v>
      </c>
      <c r="E45" s="17">
        <f>IF([月份]="","",IF(F44=12,E44+1,E44))</f>
        <v>3</v>
      </c>
      <c r="F45" s="17">
        <f>IF([月份]="","",IF(MOD([月份],12)=0,12,MOD([月份],12)))</f>
        <v>6</v>
      </c>
      <c r="G45" s="17" t="str">
        <f>IF([月份]="","",[年度]&amp;"年"&amp;[月]&amp;"月")</f>
        <v>3年6月</v>
      </c>
      <c r="H45" s="16">
        <f>IF([月份]="","",IF(勞保年金月領金額&gt;J44,J44+[獲利],勞保年金月領金額))</f>
        <v>20414</v>
      </c>
      <c r="I45" s="16">
        <f>IF([月份]="","",J44*投資報酬率/12)</f>
        <v>10901.565937579377</v>
      </c>
      <c r="J45" s="16">
        <f>IF([月份]="","",J44+[獲利]-[提領金額])</f>
        <v>1625722.4565744859</v>
      </c>
    </row>
    <row r="46" spans="1:10">
      <c r="D46" s="17">
        <f t="shared" si="0"/>
        <v>43</v>
      </c>
      <c r="E46" s="17">
        <f>IF([月份]="","",IF(F45=12,E45+1,E45))</f>
        <v>3</v>
      </c>
      <c r="F46" s="17">
        <f>IF([月份]="","",IF(MOD([月份],12)=0,12,MOD([月份],12)))</f>
        <v>7</v>
      </c>
      <c r="G46" s="17" t="str">
        <f>IF([月份]="","",[年度]&amp;"年"&amp;[月]&amp;"月")</f>
        <v>3年7月</v>
      </c>
      <c r="H46" s="16">
        <f>IF([月份]="","",IF(勞保年金月領金額&gt;J45,J45+[獲利],勞保年金月領金額))</f>
        <v>20414</v>
      </c>
      <c r="I46" s="16">
        <f>IF([月份]="","",J45*投資報酬率/12)</f>
        <v>10838.149710496573</v>
      </c>
      <c r="J46" s="16">
        <f>IF([月份]="","",J45+[獲利]-[提領金額])</f>
        <v>1616146.6062849825</v>
      </c>
    </row>
    <row r="47" spans="1:10">
      <c r="D47" s="17">
        <f t="shared" si="0"/>
        <v>44</v>
      </c>
      <c r="E47" s="17">
        <f>IF([月份]="","",IF(F46=12,E46+1,E46))</f>
        <v>3</v>
      </c>
      <c r="F47" s="17">
        <f>IF([月份]="","",IF(MOD([月份],12)=0,12,MOD([月份],12)))</f>
        <v>8</v>
      </c>
      <c r="G47" s="17" t="str">
        <f>IF([月份]="","",[年度]&amp;"年"&amp;[月]&amp;"月")</f>
        <v>3年8月</v>
      </c>
      <c r="H47" s="16">
        <f>IF([月份]="","",IF(勞保年金月領金額&gt;J46,J46+[獲利],勞保年金月領金額))</f>
        <v>20414</v>
      </c>
      <c r="I47" s="16">
        <f>IF([月份]="","",J46*投資報酬率/12)</f>
        <v>10774.310708566551</v>
      </c>
      <c r="J47" s="16">
        <f>IF([月份]="","",J46+[獲利]-[提領金額])</f>
        <v>1606506.9169935491</v>
      </c>
    </row>
    <row r="48" spans="1:10">
      <c r="D48" s="17">
        <f t="shared" si="0"/>
        <v>45</v>
      </c>
      <c r="E48" s="17">
        <f>IF([月份]="","",IF(F47=12,E47+1,E47))</f>
        <v>3</v>
      </c>
      <c r="F48" s="17">
        <f>IF([月份]="","",IF(MOD([月份],12)=0,12,MOD([月份],12)))</f>
        <v>9</v>
      </c>
      <c r="G48" s="17" t="str">
        <f>IF([月份]="","",[年度]&amp;"年"&amp;[月]&amp;"月")</f>
        <v>3年9月</v>
      </c>
      <c r="H48" s="16">
        <f>IF([月份]="","",IF(勞保年金月領金額&gt;J47,J47+[獲利],勞保年金月領金額))</f>
        <v>20414</v>
      </c>
      <c r="I48" s="16">
        <f>IF([月份]="","",J47*投資報酬率/12)</f>
        <v>10710.046113290327</v>
      </c>
      <c r="J48" s="16">
        <f>IF([月份]="","",J47+[獲利]-[提領金額])</f>
        <v>1596802.9631068395</v>
      </c>
    </row>
    <row r="49" spans="4:10">
      <c r="D49" s="17">
        <f t="shared" si="0"/>
        <v>46</v>
      </c>
      <c r="E49" s="17">
        <f>IF([月份]="","",IF(F48=12,E48+1,E48))</f>
        <v>3</v>
      </c>
      <c r="F49" s="17">
        <f>IF([月份]="","",IF(MOD([月份],12)=0,12,MOD([月份],12)))</f>
        <v>10</v>
      </c>
      <c r="G49" s="17" t="str">
        <f>IF([月份]="","",[年度]&amp;"年"&amp;[月]&amp;"月")</f>
        <v>3年10月</v>
      </c>
      <c r="H49" s="16">
        <f>IF([月份]="","",IF(勞保年金月領金額&gt;J48,J48+[獲利],勞保年金月領金額))</f>
        <v>20414</v>
      </c>
      <c r="I49" s="16">
        <f>IF([月份]="","",J48*投資報酬率/12)</f>
        <v>10645.35308737893</v>
      </c>
      <c r="J49" s="16">
        <f>IF([月份]="","",J48+[獲利]-[提領金額])</f>
        <v>1587034.3161942184</v>
      </c>
    </row>
    <row r="50" spans="4:10">
      <c r="D50" s="17">
        <f t="shared" si="0"/>
        <v>47</v>
      </c>
      <c r="E50" s="17">
        <f>IF([月份]="","",IF(F49=12,E49+1,E49))</f>
        <v>3</v>
      </c>
      <c r="F50" s="17">
        <f>IF([月份]="","",IF(MOD([月份],12)=0,12,MOD([月份],12)))</f>
        <v>11</v>
      </c>
      <c r="G50" s="17" t="str">
        <f>IF([月份]="","",[年度]&amp;"年"&amp;[月]&amp;"月")</f>
        <v>3年11月</v>
      </c>
      <c r="H50" s="16">
        <f>IF([月份]="","",IF(勞保年金月領金額&gt;J49,J49+[獲利],勞保年金月領金額))</f>
        <v>20414</v>
      </c>
      <c r="I50" s="16">
        <f>IF([月份]="","",J49*投資報酬率/12)</f>
        <v>10580.228774628124</v>
      </c>
      <c r="J50" s="16">
        <f>IF([月份]="","",J49+[獲利]-[提領金額])</f>
        <v>1577200.5449688465</v>
      </c>
    </row>
    <row r="51" spans="4:10">
      <c r="D51" s="17">
        <f t="shared" si="0"/>
        <v>48</v>
      </c>
      <c r="E51" s="17">
        <f>IF([月份]="","",IF(F50=12,E50+1,E50))</f>
        <v>3</v>
      </c>
      <c r="F51" s="17">
        <f>IF([月份]="","",IF(MOD([月份],12)=0,12,MOD([月份],12)))</f>
        <v>12</v>
      </c>
      <c r="G51" s="17" t="str">
        <f>IF([月份]="","",[年度]&amp;"年"&amp;[月]&amp;"月")</f>
        <v>3年12月</v>
      </c>
      <c r="H51" s="16">
        <f>IF([月份]="","",IF(勞保年金月領金額&gt;J50,J50+[獲利],勞保年金月領金額))</f>
        <v>20414</v>
      </c>
      <c r="I51" s="16">
        <f>IF([月份]="","",J50*投資報酬率/12)</f>
        <v>10514.670299792311</v>
      </c>
      <c r="J51" s="16">
        <f>IF([月份]="","",J50+[獲利]-[提領金額])</f>
        <v>1567301.2152686387</v>
      </c>
    </row>
    <row r="52" spans="4:10">
      <c r="D52" s="17">
        <f t="shared" si="0"/>
        <v>49</v>
      </c>
      <c r="E52" s="17">
        <f>IF([月份]="","",IF(F51=12,E51+1,E51))</f>
        <v>4</v>
      </c>
      <c r="F52" s="17">
        <f>IF([月份]="","",IF(MOD([月份],12)=0,12,MOD([月份],12)))</f>
        <v>1</v>
      </c>
      <c r="G52" s="17" t="str">
        <f>IF([月份]="","",[年度]&amp;"年"&amp;[月]&amp;"月")</f>
        <v>4年1月</v>
      </c>
      <c r="H52" s="16">
        <f>IF([月份]="","",IF(勞保年金月領金額&gt;J51,J51+[獲利],勞保年金月領金額))</f>
        <v>20414</v>
      </c>
      <c r="I52" s="16">
        <f>IF([月份]="","",J51*投資報酬率/12)</f>
        <v>10448.674768457591</v>
      </c>
      <c r="J52" s="16">
        <f>IF([月份]="","",J51+[獲利]-[提領金額])</f>
        <v>1557335.8900370963</v>
      </c>
    </row>
    <row r="53" spans="4:10">
      <c r="D53" s="17">
        <f t="shared" si="0"/>
        <v>50</v>
      </c>
      <c r="E53" s="17">
        <f>IF([月份]="","",IF(F52=12,E52+1,E52))</f>
        <v>4</v>
      </c>
      <c r="F53" s="17">
        <f>IF([月份]="","",IF(MOD([月份],12)=0,12,MOD([月份],12)))</f>
        <v>2</v>
      </c>
      <c r="G53" s="17" t="str">
        <f>IF([月份]="","",[年度]&amp;"年"&amp;[月]&amp;"月")</f>
        <v>4年2月</v>
      </c>
      <c r="H53" s="16">
        <f>IF([月份]="","",IF(勞保年金月領金額&gt;J52,J52+[獲利],勞保年金月領金額))</f>
        <v>20414</v>
      </c>
      <c r="I53" s="16">
        <f>IF([月份]="","",J52*投資報酬率/12)</f>
        <v>10382.239266913975</v>
      </c>
      <c r="J53" s="16">
        <f>IF([月份]="","",J52+[獲利]-[提領金額])</f>
        <v>1547304.1293040104</v>
      </c>
    </row>
    <row r="54" spans="4:10">
      <c r="D54" s="17">
        <f t="shared" si="0"/>
        <v>51</v>
      </c>
      <c r="E54" s="17">
        <f>IF([月份]="","",IF(F53=12,E53+1,E53))</f>
        <v>4</v>
      </c>
      <c r="F54" s="17">
        <f>IF([月份]="","",IF(MOD([月份],12)=0,12,MOD([月份],12)))</f>
        <v>3</v>
      </c>
      <c r="G54" s="17" t="str">
        <f>IF([月份]="","",[年度]&amp;"年"&amp;[月]&amp;"月")</f>
        <v>4年3月</v>
      </c>
      <c r="H54" s="16">
        <f>IF([月份]="","",IF(勞保年金月領金額&gt;J53,J53+[獲利],勞保年金月領金額))</f>
        <v>20414</v>
      </c>
      <c r="I54" s="16">
        <f>IF([月份]="","",J53*投資報酬率/12)</f>
        <v>10315.360862026737</v>
      </c>
      <c r="J54" s="16">
        <f>IF([月份]="","",J53+[獲利]-[提領金額])</f>
        <v>1537205.4901660371</v>
      </c>
    </row>
    <row r="55" spans="4:10">
      <c r="D55" s="17">
        <f t="shared" si="0"/>
        <v>52</v>
      </c>
      <c r="E55" s="17">
        <f>IF([月份]="","",IF(F54=12,E54+1,E54))</f>
        <v>4</v>
      </c>
      <c r="F55" s="17">
        <f>IF([月份]="","",IF(MOD([月份],12)=0,12,MOD([月份],12)))</f>
        <v>4</v>
      </c>
      <c r="G55" s="17" t="str">
        <f>IF([月份]="","",[年度]&amp;"年"&amp;[月]&amp;"月")</f>
        <v>4年4月</v>
      </c>
      <c r="H55" s="16">
        <f>IF([月份]="","",IF(勞保年金月領金額&gt;J54,J54+[獲利],勞保年金月領金額))</f>
        <v>20414</v>
      </c>
      <c r="I55" s="16">
        <f>IF([月份]="","",J54*投資報酬率/12)</f>
        <v>10248.036601106915</v>
      </c>
      <c r="J55" s="16">
        <f>IF([月份]="","",J54+[獲利]-[提領金額])</f>
        <v>1527039.526767144</v>
      </c>
    </row>
    <row r="56" spans="4:10">
      <c r="D56" s="17">
        <f t="shared" si="0"/>
        <v>53</v>
      </c>
      <c r="E56" s="17">
        <f>IF([月份]="","",IF(F55=12,E55+1,E55))</f>
        <v>4</v>
      </c>
      <c r="F56" s="17">
        <f>IF([月份]="","",IF(MOD([月份],12)=0,12,MOD([月份],12)))</f>
        <v>5</v>
      </c>
      <c r="G56" s="17" t="str">
        <f>IF([月份]="","",[年度]&amp;"年"&amp;[月]&amp;"月")</f>
        <v>4年5月</v>
      </c>
      <c r="H56" s="16">
        <f>IF([月份]="","",IF(勞保年金月領金額&gt;J55,J55+[獲利],勞保年金月領金額))</f>
        <v>20414</v>
      </c>
      <c r="I56" s="16">
        <f>IF([月份]="","",J55*投資報酬率/12)</f>
        <v>10180.26351178096</v>
      </c>
      <c r="J56" s="16">
        <f>IF([月份]="","",J55+[獲利]-[提領金額])</f>
        <v>1516805.7902789249</v>
      </c>
    </row>
    <row r="57" spans="4:10">
      <c r="D57" s="17">
        <f t="shared" si="0"/>
        <v>54</v>
      </c>
      <c r="E57" s="17">
        <f>IF([月份]="","",IF(F56=12,E56+1,E56))</f>
        <v>4</v>
      </c>
      <c r="F57" s="17">
        <f>IF([月份]="","",IF(MOD([月份],12)=0,12,MOD([月份],12)))</f>
        <v>6</v>
      </c>
      <c r="G57" s="17" t="str">
        <f>IF([月份]="","",[年度]&amp;"年"&amp;[月]&amp;"月")</f>
        <v>4年6月</v>
      </c>
      <c r="H57" s="16">
        <f>IF([月份]="","",IF(勞保年金月領金額&gt;J56,J56+[獲利],勞保年金月領金額))</f>
        <v>20414</v>
      </c>
      <c r="I57" s="16">
        <f>IF([月份]="","",J56*投資報酬率/12)</f>
        <v>10112.0386018595</v>
      </c>
      <c r="J57" s="16">
        <f>IF([月份]="","",J56+[獲利]-[提領金額])</f>
        <v>1506503.8288807843</v>
      </c>
    </row>
    <row r="58" spans="4:10">
      <c r="D58" s="17">
        <f t="shared" si="0"/>
        <v>55</v>
      </c>
      <c r="E58" s="17">
        <f>IF([月份]="","",IF(F57=12,E57+1,E57))</f>
        <v>4</v>
      </c>
      <c r="F58" s="17">
        <f>IF([月份]="","",IF(MOD([月份],12)=0,12,MOD([月份],12)))</f>
        <v>7</v>
      </c>
      <c r="G58" s="17" t="str">
        <f>IF([月份]="","",[年度]&amp;"年"&amp;[月]&amp;"月")</f>
        <v>4年7月</v>
      </c>
      <c r="H58" s="16">
        <f>IF([月份]="","",IF(勞保年金月領金額&gt;J57,J57+[獲利],勞保年金月領金額))</f>
        <v>20414</v>
      </c>
      <c r="I58" s="16">
        <f>IF([月份]="","",J57*投資報酬率/12)</f>
        <v>10043.358859205229</v>
      </c>
      <c r="J58" s="16">
        <f>IF([月份]="","",J57+[獲利]-[提領金額])</f>
        <v>1496133.1877399895</v>
      </c>
    </row>
    <row r="59" spans="4:10">
      <c r="D59" s="17">
        <f t="shared" si="0"/>
        <v>56</v>
      </c>
      <c r="E59" s="17">
        <f>IF([月份]="","",IF(F58=12,E58+1,E58))</f>
        <v>4</v>
      </c>
      <c r="F59" s="17">
        <f>IF([月份]="","",IF(MOD([月份],12)=0,12,MOD([月份],12)))</f>
        <v>8</v>
      </c>
      <c r="G59" s="17" t="str">
        <f>IF([月份]="","",[年度]&amp;"年"&amp;[月]&amp;"月")</f>
        <v>4年8月</v>
      </c>
      <c r="H59" s="16">
        <f>IF([月份]="","",IF(勞保年金月領金額&gt;J58,J58+[獲利],勞保年金月領金額))</f>
        <v>20414</v>
      </c>
      <c r="I59" s="16">
        <f>IF([月份]="","",J58*投資報酬率/12)</f>
        <v>9974.221251599929</v>
      </c>
      <c r="J59" s="16">
        <f>IF([月份]="","",J58+[獲利]-[提領金額])</f>
        <v>1485693.4089915894</v>
      </c>
    </row>
    <row r="60" spans="4:10">
      <c r="D60" s="17">
        <f t="shared" si="0"/>
        <v>57</v>
      </c>
      <c r="E60" s="17">
        <f>IF([月份]="","",IF(F59=12,E59+1,E59))</f>
        <v>4</v>
      </c>
      <c r="F60" s="17">
        <f>IF([月份]="","",IF(MOD([月份],12)=0,12,MOD([月份],12)))</f>
        <v>9</v>
      </c>
      <c r="G60" s="17" t="str">
        <f>IF([月份]="","",[年度]&amp;"年"&amp;[月]&amp;"月")</f>
        <v>4年9月</v>
      </c>
      <c r="H60" s="16">
        <f>IF([月份]="","",IF(勞保年金月領金額&gt;J59,J59+[獲利],勞保年金月領金額))</f>
        <v>20414</v>
      </c>
      <c r="I60" s="16">
        <f>IF([月份]="","",J59*投資報酬率/12)</f>
        <v>9904.6227266105961</v>
      </c>
      <c r="J60" s="16">
        <f>IF([月份]="","",J59+[獲利]-[提領金額])</f>
        <v>1475184.0317182001</v>
      </c>
    </row>
    <row r="61" spans="4:10">
      <c r="D61" s="17">
        <f t="shared" si="0"/>
        <v>58</v>
      </c>
      <c r="E61" s="17">
        <f>IF([月份]="","",IF(F60=12,E60+1,E60))</f>
        <v>4</v>
      </c>
      <c r="F61" s="17">
        <f>IF([月份]="","",IF(MOD([月份],12)=0,12,MOD([月份],12)))</f>
        <v>10</v>
      </c>
      <c r="G61" s="17" t="str">
        <f>IF([月份]="","",[年度]&amp;"年"&amp;[月]&amp;"月")</f>
        <v>4年10月</v>
      </c>
      <c r="H61" s="16">
        <f>IF([月份]="","",IF(勞保年金月領金額&gt;J60,J60+[獲利],勞保年金月領金額))</f>
        <v>20414</v>
      </c>
      <c r="I61" s="16">
        <f>IF([月份]="","",J60*投資報酬率/12)</f>
        <v>9834.5602114546673</v>
      </c>
      <c r="J61" s="16">
        <f>IF([月份]="","",J60+[獲利]-[提領金額])</f>
        <v>1464604.5919296548</v>
      </c>
    </row>
    <row r="62" spans="4:10">
      <c r="D62" s="17">
        <f t="shared" si="0"/>
        <v>59</v>
      </c>
      <c r="E62" s="17">
        <f>IF([月份]="","",IF(F61=12,E61+1,E61))</f>
        <v>4</v>
      </c>
      <c r="F62" s="17">
        <f>IF([月份]="","",IF(MOD([月份],12)=0,12,MOD([月份],12)))</f>
        <v>11</v>
      </c>
      <c r="G62" s="17" t="str">
        <f>IF([月份]="","",[年度]&amp;"年"&amp;[月]&amp;"月")</f>
        <v>4年11月</v>
      </c>
      <c r="H62" s="16">
        <f>IF([月份]="","",IF(勞保年金月領金額&gt;J61,J61+[獲利],勞保年金月領金額))</f>
        <v>20414</v>
      </c>
      <c r="I62" s="16">
        <f>IF([月份]="","",J61*投資報酬率/12)</f>
        <v>9764.030612864366</v>
      </c>
      <c r="J62" s="16">
        <f>IF([月份]="","",J61+[獲利]-[提領金額])</f>
        <v>1453954.6225425191</v>
      </c>
    </row>
    <row r="63" spans="4:10">
      <c r="D63" s="17">
        <f t="shared" si="0"/>
        <v>60</v>
      </c>
      <c r="E63" s="17">
        <f>IF([月份]="","",IF(F62=12,E62+1,E62))</f>
        <v>4</v>
      </c>
      <c r="F63" s="17">
        <f>IF([月份]="","",IF(MOD([月份],12)=0,12,MOD([月份],12)))</f>
        <v>12</v>
      </c>
      <c r="G63" s="17" t="str">
        <f>IF([月份]="","",[年度]&amp;"年"&amp;[月]&amp;"月")</f>
        <v>4年12月</v>
      </c>
      <c r="H63" s="16">
        <f>IF([月份]="","",IF(勞保年金月領金額&gt;J62,J62+[獲利],勞保年金月領金額))</f>
        <v>20414</v>
      </c>
      <c r="I63" s="16">
        <f>IF([月份]="","",J62*投資報酬率/12)</f>
        <v>9693.0308169501277</v>
      </c>
      <c r="J63" s="16">
        <f>IF([月份]="","",J62+[獲利]-[提領金額])</f>
        <v>1443233.6533594693</v>
      </c>
    </row>
    <row r="64" spans="4:10">
      <c r="D64" s="17">
        <f t="shared" si="0"/>
        <v>61</v>
      </c>
      <c r="E64" s="17">
        <f>IF([月份]="","",IF(F63=12,E63+1,E63))</f>
        <v>5</v>
      </c>
      <c r="F64" s="17">
        <f>IF([月份]="","",IF(MOD([月份],12)=0,12,MOD([月份],12)))</f>
        <v>1</v>
      </c>
      <c r="G64" s="17" t="str">
        <f>IF([月份]="","",[年度]&amp;"年"&amp;[月]&amp;"月")</f>
        <v>5年1月</v>
      </c>
      <c r="H64" s="16">
        <f>IF([月份]="","",IF(勞保年金月領金額&gt;J63,J63+[獲利],勞保年金月領金額))</f>
        <v>20414</v>
      </c>
      <c r="I64" s="16">
        <f>IF([月份]="","",J63*投資報酬率/12)</f>
        <v>9621.5576890631291</v>
      </c>
      <c r="J64" s="16">
        <f>IF([月份]="","",J63+[獲利]-[提領金額])</f>
        <v>1432441.2110485323</v>
      </c>
    </row>
    <row r="65" spans="4:10">
      <c r="D65" s="17">
        <f t="shared" si="0"/>
        <v>62</v>
      </c>
      <c r="E65" s="17">
        <f>IF([月份]="","",IF(F64=12,E64+1,E64))</f>
        <v>5</v>
      </c>
      <c r="F65" s="17">
        <f>IF([月份]="","",IF(MOD([月份],12)=0,12,MOD([月份],12)))</f>
        <v>2</v>
      </c>
      <c r="G65" s="17" t="str">
        <f>IF([月份]="","",[年度]&amp;"年"&amp;[月]&amp;"月")</f>
        <v>5年2月</v>
      </c>
      <c r="H65" s="16">
        <f>IF([月份]="","",IF(勞保年金月領金額&gt;J64,J64+[獲利],勞保年金月領金額))</f>
        <v>20414</v>
      </c>
      <c r="I65" s="16">
        <f>IF([月份]="","",J64*投資報酬率/12)</f>
        <v>9549.608073656882</v>
      </c>
      <c r="J65" s="16">
        <f>IF([月份]="","",J64+[獲利]-[提領金額])</f>
        <v>1421576.8191221892</v>
      </c>
    </row>
    <row r="66" spans="4:10">
      <c r="D66" s="17">
        <f t="shared" si="0"/>
        <v>63</v>
      </c>
      <c r="E66" s="17">
        <f>IF([月份]="","",IF(F65=12,E65+1,E65))</f>
        <v>5</v>
      </c>
      <c r="F66" s="17">
        <f>IF([月份]="","",IF(MOD([月份],12)=0,12,MOD([月份],12)))</f>
        <v>3</v>
      </c>
      <c r="G66" s="17" t="str">
        <f>IF([月份]="","",[年度]&amp;"年"&amp;[月]&amp;"月")</f>
        <v>5年3月</v>
      </c>
      <c r="H66" s="16">
        <f>IF([月份]="","",IF(勞保年金月領金額&gt;J65,J65+[獲利],勞保年金月領金額))</f>
        <v>20414</v>
      </c>
      <c r="I66" s="16">
        <f>IF([月份]="","",J65*投資報酬率/12)</f>
        <v>9477.1787941479288</v>
      </c>
      <c r="J66" s="16">
        <f>IF([月份]="","",J65+[獲利]-[提領金額])</f>
        <v>1410639.9979163371</v>
      </c>
    </row>
    <row r="67" spans="4:10">
      <c r="D67" s="17">
        <f t="shared" si="0"/>
        <v>64</v>
      </c>
      <c r="E67" s="17">
        <f>IF([月份]="","",IF(F66=12,E66+1,E66))</f>
        <v>5</v>
      </c>
      <c r="F67" s="17">
        <f>IF([月份]="","",IF(MOD([月份],12)=0,12,MOD([月份],12)))</f>
        <v>4</v>
      </c>
      <c r="G67" s="17" t="str">
        <f>IF([月份]="","",[年度]&amp;"年"&amp;[月]&amp;"月")</f>
        <v>5年4月</v>
      </c>
      <c r="H67" s="16">
        <f>IF([月份]="","",IF(勞保年金月領金額&gt;J66,J66+[獲利],勞保年金月領金額))</f>
        <v>20414</v>
      </c>
      <c r="I67" s="16">
        <f>IF([月份]="","",J66*投資報酬率/12)</f>
        <v>9404.266652775581</v>
      </c>
      <c r="J67" s="16">
        <f>IF([月份]="","",J66+[獲利]-[提領金額])</f>
        <v>1399630.2645691128</v>
      </c>
    </row>
    <row r="68" spans="4:10">
      <c r="D68" s="17">
        <f t="shared" si="0"/>
        <v>65</v>
      </c>
      <c r="E68" s="17">
        <f>IF([月份]="","",IF(F67=12,E67+1,E67))</f>
        <v>5</v>
      </c>
      <c r="F68" s="17">
        <f>IF([月份]="","",IF(MOD([月份],12)=0,12,MOD([月份],12)))</f>
        <v>5</v>
      </c>
      <c r="G68" s="17" t="str">
        <f>IF([月份]="","",[年度]&amp;"年"&amp;[月]&amp;"月")</f>
        <v>5年5月</v>
      </c>
      <c r="H68" s="16">
        <f>IF([月份]="","",IF(勞保年金月領金額&gt;J67,J67+[獲利],勞保年金月領金額))</f>
        <v>20414</v>
      </c>
      <c r="I68" s="16">
        <f>IF([月份]="","",J67*投資報酬率/12)</f>
        <v>9330.8684304607523</v>
      </c>
      <c r="J68" s="16">
        <f>IF([月份]="","",J67+[獲利]-[提領金額])</f>
        <v>1388547.1329995736</v>
      </c>
    </row>
    <row r="69" spans="4:10">
      <c r="D69" s="17">
        <f t="shared" si="0"/>
        <v>66</v>
      </c>
      <c r="E69" s="17">
        <f>IF([月份]="","",IF(F68=12,E68+1,E68))</f>
        <v>5</v>
      </c>
      <c r="F69" s="17">
        <f>IF([月份]="","",IF(MOD([月份],12)=0,12,MOD([月份],12)))</f>
        <v>6</v>
      </c>
      <c r="G69" s="17" t="str">
        <f>IF([月份]="","",[年度]&amp;"年"&amp;[月]&amp;"月")</f>
        <v>5年6月</v>
      </c>
      <c r="H69" s="16">
        <f>IF([月份]="","",IF(勞保年金月領金額&gt;J68,J68+[獲利],勞保年金月領金額))</f>
        <v>20414</v>
      </c>
      <c r="I69" s="16">
        <f>IF([月份]="","",J68*投資報酬率/12)</f>
        <v>9256.980886663825</v>
      </c>
      <c r="J69" s="16">
        <f>IF([月份]="","",J68+[獲利]-[提領金額])</f>
        <v>1377390.1138862374</v>
      </c>
    </row>
    <row r="70" spans="4:10">
      <c r="D70" s="17">
        <f t="shared" ref="D70:D133" si="2">IF(OR(J69=0,J69=""),"",D69+1)</f>
        <v>67</v>
      </c>
      <c r="E70" s="17">
        <f>IF([月份]="","",IF(F69=12,E69+1,E69))</f>
        <v>5</v>
      </c>
      <c r="F70" s="17">
        <f>IF([月份]="","",IF(MOD([月份],12)=0,12,MOD([月份],12)))</f>
        <v>7</v>
      </c>
      <c r="G70" s="17" t="str">
        <f>IF([月份]="","",[年度]&amp;"年"&amp;[月]&amp;"月")</f>
        <v>5年7月</v>
      </c>
      <c r="H70" s="16">
        <f>IF([月份]="","",IF(勞保年金月領金額&gt;J69,J69+[獲利],勞保年金月領金額))</f>
        <v>20414</v>
      </c>
      <c r="I70" s="16">
        <f>IF([月份]="","",J69*投資報酬率/12)</f>
        <v>9182.6007592415826</v>
      </c>
      <c r="J70" s="16">
        <f>IF([月份]="","",J69+[獲利]-[提領金額])</f>
        <v>1366158.7146454789</v>
      </c>
    </row>
    <row r="71" spans="4:10">
      <c r="D71" s="17">
        <f t="shared" si="2"/>
        <v>68</v>
      </c>
      <c r="E71" s="17">
        <f>IF([月份]="","",IF(F70=12,E70+1,E70))</f>
        <v>5</v>
      </c>
      <c r="F71" s="17">
        <f>IF([月份]="","",IF(MOD([月份],12)=0,12,MOD([月份],12)))</f>
        <v>8</v>
      </c>
      <c r="G71" s="17" t="str">
        <f>IF([月份]="","",[年度]&amp;"年"&amp;[月]&amp;"月")</f>
        <v>5年8月</v>
      </c>
      <c r="H71" s="16">
        <f>IF([月份]="","",IF(勞保年金月領金額&gt;J70,J70+[獲利],勞保年金月領金額))</f>
        <v>20414</v>
      </c>
      <c r="I71" s="16">
        <f>IF([月份]="","",J70*投資報酬率/12)</f>
        <v>9107.7247643031933</v>
      </c>
      <c r="J71" s="16">
        <f>IF([月份]="","",J70+[獲利]-[提領金額])</f>
        <v>1354852.4394097822</v>
      </c>
    </row>
    <row r="72" spans="4:10">
      <c r="D72" s="17">
        <f t="shared" si="2"/>
        <v>69</v>
      </c>
      <c r="E72" s="17">
        <f>IF([月份]="","",IF(F71=12,E71+1,E71))</f>
        <v>5</v>
      </c>
      <c r="F72" s="17">
        <f>IF([月份]="","",IF(MOD([月份],12)=0,12,MOD([月份],12)))</f>
        <v>9</v>
      </c>
      <c r="G72" s="17" t="str">
        <f>IF([月份]="","",[年度]&amp;"年"&amp;[月]&amp;"月")</f>
        <v>5年9月</v>
      </c>
      <c r="H72" s="16">
        <f>IF([月份]="","",IF(勞保年金月領金額&gt;J71,J71+[獲利],勞保年金月領金額))</f>
        <v>20414</v>
      </c>
      <c r="I72" s="16">
        <f>IF([月份]="","",J71*投資報酬率/12)</f>
        <v>9032.3495960652144</v>
      </c>
      <c r="J72" s="16">
        <f>IF([月份]="","",J71+[獲利]-[提領金額])</f>
        <v>1343470.7890058474</v>
      </c>
    </row>
    <row r="73" spans="4:10">
      <c r="D73" s="17">
        <f t="shared" si="2"/>
        <v>70</v>
      </c>
      <c r="E73" s="17">
        <f>IF([月份]="","",IF(F72=12,E72+1,E72))</f>
        <v>5</v>
      </c>
      <c r="F73" s="17">
        <f>IF([月份]="","",IF(MOD([月份],12)=0,12,MOD([月份],12)))</f>
        <v>10</v>
      </c>
      <c r="G73" s="17" t="str">
        <f>IF([月份]="","",[年度]&amp;"年"&amp;[月]&amp;"月")</f>
        <v>5年10月</v>
      </c>
      <c r="H73" s="16">
        <f>IF([月份]="","",IF(勞保年金月領金額&gt;J72,J72+[獲利],勞保年金月領金額))</f>
        <v>20414</v>
      </c>
      <c r="I73" s="16">
        <f>IF([月份]="","",J72*投資報酬率/12)</f>
        <v>8956.4719267056498</v>
      </c>
      <c r="J73" s="16">
        <f>IF([月份]="","",J72+[獲利]-[提領金額])</f>
        <v>1332013.2609325531</v>
      </c>
    </row>
    <row r="74" spans="4:10">
      <c r="D74" s="17">
        <f t="shared" si="2"/>
        <v>71</v>
      </c>
      <c r="E74" s="17">
        <f>IF([月份]="","",IF(F73=12,E73+1,E73))</f>
        <v>5</v>
      </c>
      <c r="F74" s="17">
        <f>IF([月份]="","",IF(MOD([月份],12)=0,12,MOD([月份],12)))</f>
        <v>11</v>
      </c>
      <c r="G74" s="17" t="str">
        <f>IF([月份]="","",[年度]&amp;"年"&amp;[月]&amp;"月")</f>
        <v>5年11月</v>
      </c>
      <c r="H74" s="16">
        <f>IF([月份]="","",IF(勞保年金月領金額&gt;J73,J73+[獲利],勞保年金月領金額))</f>
        <v>20414</v>
      </c>
      <c r="I74" s="16">
        <f>IF([月份]="","",J73*投資報酬率/12)</f>
        <v>8880.0884062170207</v>
      </c>
      <c r="J74" s="16">
        <f>IF([月份]="","",J73+[獲利]-[提領金額])</f>
        <v>1320479.3493387701</v>
      </c>
    </row>
    <row r="75" spans="4:10">
      <c r="D75" s="17">
        <f t="shared" si="2"/>
        <v>72</v>
      </c>
      <c r="E75" s="17">
        <f>IF([月份]="","",IF(F74=12,E74+1,E74))</f>
        <v>5</v>
      </c>
      <c r="F75" s="17">
        <f>IF([月份]="","",IF(MOD([月份],12)=0,12,MOD([月份],12)))</f>
        <v>12</v>
      </c>
      <c r="G75" s="17" t="str">
        <f>IF([月份]="","",[年度]&amp;"年"&amp;[月]&amp;"月")</f>
        <v>5年12月</v>
      </c>
      <c r="H75" s="16">
        <f>IF([月份]="","",IF(勞保年金月領金額&gt;J74,J74+[獲利],勞保年金月領金額))</f>
        <v>20414</v>
      </c>
      <c r="I75" s="16">
        <f>IF([月份]="","",J74*投資報酬率/12)</f>
        <v>8803.1956622584676</v>
      </c>
      <c r="J75" s="16">
        <f>IF([月份]="","",J74+[獲利]-[提領金額])</f>
        <v>1308868.5450010286</v>
      </c>
    </row>
    <row r="76" spans="4:10">
      <c r="D76" s="17">
        <f t="shared" si="2"/>
        <v>73</v>
      </c>
      <c r="E76" s="17">
        <f>IF([月份]="","",IF(F75=12,E75+1,E75))</f>
        <v>6</v>
      </c>
      <c r="F76" s="17">
        <f>IF([月份]="","",IF(MOD([月份],12)=0,12,MOD([月份],12)))</f>
        <v>1</v>
      </c>
      <c r="G76" s="17" t="str">
        <f>IF([月份]="","",[年度]&amp;"年"&amp;[月]&amp;"月")</f>
        <v>6年1月</v>
      </c>
      <c r="H76" s="16">
        <f>IF([月份]="","",IF(勞保年金月領金額&gt;J75,J75+[獲利],勞保年金月領金額))</f>
        <v>20414</v>
      </c>
      <c r="I76" s="16">
        <f>IF([月份]="","",J75*投資報酬率/12)</f>
        <v>8725.7903000068563</v>
      </c>
      <c r="J76" s="16">
        <f>IF([月份]="","",J75+[獲利]-[提領金額])</f>
        <v>1297180.3353010353</v>
      </c>
    </row>
    <row r="77" spans="4:10">
      <c r="D77" s="17">
        <f t="shared" si="2"/>
        <v>74</v>
      </c>
      <c r="E77" s="17">
        <f>IF([月份]="","",IF(F76=12,E76+1,E76))</f>
        <v>6</v>
      </c>
      <c r="F77" s="17">
        <f>IF([月份]="","",IF(MOD([月份],12)=0,12,MOD([月份],12)))</f>
        <v>2</v>
      </c>
      <c r="G77" s="17" t="str">
        <f>IF([月份]="","",[年度]&amp;"年"&amp;[月]&amp;"月")</f>
        <v>6年2月</v>
      </c>
      <c r="H77" s="16">
        <f>IF([月份]="","",IF(勞保年金月領金額&gt;J76,J76+[獲利],勞保年金月領金額))</f>
        <v>20414</v>
      </c>
      <c r="I77" s="16">
        <f>IF([月份]="","",J76*投資報酬率/12)</f>
        <v>8647.8689020069014</v>
      </c>
      <c r="J77" s="16">
        <f>IF([月份]="","",J76+[獲利]-[提領金額])</f>
        <v>1285414.2042030422</v>
      </c>
    </row>
    <row r="78" spans="4:10">
      <c r="D78" s="17">
        <f t="shared" si="2"/>
        <v>75</v>
      </c>
      <c r="E78" s="17">
        <f>IF([月份]="","",IF(F77=12,E77+1,E77))</f>
        <v>6</v>
      </c>
      <c r="F78" s="17">
        <f>IF([月份]="","",IF(MOD([月份],12)=0,12,MOD([月份],12)))</f>
        <v>3</v>
      </c>
      <c r="G78" s="17" t="str">
        <f>IF([月份]="","",[年度]&amp;"年"&amp;[月]&amp;"月")</f>
        <v>6年3月</v>
      </c>
      <c r="H78" s="16">
        <f>IF([月份]="","",IF(勞保年金月領金額&gt;J77,J77+[獲利],勞保年金月領金額))</f>
        <v>20414</v>
      </c>
      <c r="I78" s="16">
        <f>IF([月份]="","",J77*投資報酬率/12)</f>
        <v>8569.428028020282</v>
      </c>
      <c r="J78" s="16">
        <f>IF([月份]="","",J77+[獲利]-[提領金額])</f>
        <v>1273569.6322310625</v>
      </c>
    </row>
    <row r="79" spans="4:10">
      <c r="D79" s="17">
        <f t="shared" si="2"/>
        <v>76</v>
      </c>
      <c r="E79" s="17">
        <f>IF([月份]="","",IF(F78=12,E78+1,E78))</f>
        <v>6</v>
      </c>
      <c r="F79" s="17">
        <f>IF([月份]="","",IF(MOD([月份],12)=0,12,MOD([月份],12)))</f>
        <v>4</v>
      </c>
      <c r="G79" s="17" t="str">
        <f>IF([月份]="","",[年度]&amp;"年"&amp;[月]&amp;"月")</f>
        <v>6年4月</v>
      </c>
      <c r="H79" s="16">
        <f>IF([月份]="","",IF(勞保年金月領金額&gt;J78,J78+[獲利],勞保年金月領金額))</f>
        <v>20414</v>
      </c>
      <c r="I79" s="16">
        <f>IF([月份]="","",J78*投資報酬率/12)</f>
        <v>8490.4642148737494</v>
      </c>
      <c r="J79" s="16">
        <f>IF([月份]="","",J78+[獲利]-[提領金額])</f>
        <v>1261646.0964459362</v>
      </c>
    </row>
    <row r="80" spans="4:10">
      <c r="D80" s="17">
        <f t="shared" si="2"/>
        <v>77</v>
      </c>
      <c r="E80" s="17">
        <f>IF([月份]="","",IF(F79=12,E79+1,E79))</f>
        <v>6</v>
      </c>
      <c r="F80" s="17">
        <f>IF([月份]="","",IF(MOD([月份],12)=0,12,MOD([月份],12)))</f>
        <v>5</v>
      </c>
      <c r="G80" s="17" t="str">
        <f>IF([月份]="","",[年度]&amp;"年"&amp;[月]&amp;"月")</f>
        <v>6年5月</v>
      </c>
      <c r="H80" s="16">
        <f>IF([月份]="","",IF(勞保年金月領金額&gt;J79,J79+[獲利],勞保年金月領金額))</f>
        <v>20414</v>
      </c>
      <c r="I80" s="16">
        <f>IF([月份]="","",J79*投資報酬率/12)</f>
        <v>8410.9739763062407</v>
      </c>
      <c r="J80" s="16">
        <f>IF([月份]="","",J79+[獲利]-[提領金額])</f>
        <v>1249643.0704222424</v>
      </c>
    </row>
    <row r="81" spans="4:10">
      <c r="D81" s="17">
        <f t="shared" si="2"/>
        <v>78</v>
      </c>
      <c r="E81" s="17">
        <f>IF([月份]="","",IF(F80=12,E80+1,E80))</f>
        <v>6</v>
      </c>
      <c r="F81" s="17">
        <f>IF([月份]="","",IF(MOD([月份],12)=0,12,MOD([月份],12)))</f>
        <v>6</v>
      </c>
      <c r="G81" s="17" t="str">
        <f>IF([月份]="","",[年度]&amp;"年"&amp;[月]&amp;"月")</f>
        <v>6年6月</v>
      </c>
      <c r="H81" s="16">
        <f>IF([月份]="","",IF(勞保年金月領金額&gt;J80,J80+[獲利],勞保年金月領金額))</f>
        <v>20414</v>
      </c>
      <c r="I81" s="16">
        <f>IF([月份]="","",J80*投資報酬率/12)</f>
        <v>8330.9538028149491</v>
      </c>
      <c r="J81" s="16">
        <f>IF([月份]="","",J80+[獲利]-[提領金額])</f>
        <v>1237560.0242250573</v>
      </c>
    </row>
    <row r="82" spans="4:10">
      <c r="D82" s="17">
        <f t="shared" si="2"/>
        <v>79</v>
      </c>
      <c r="E82" s="17">
        <f>IF([月份]="","",IF(F81=12,E81+1,E81))</f>
        <v>6</v>
      </c>
      <c r="F82" s="17">
        <f>IF([月份]="","",IF(MOD([月份],12)=0,12,MOD([月份],12)))</f>
        <v>7</v>
      </c>
      <c r="G82" s="17" t="str">
        <f>IF([月份]="","",[年度]&amp;"年"&amp;[月]&amp;"月")</f>
        <v>6年7月</v>
      </c>
      <c r="H82" s="16">
        <f>IF([月份]="","",IF(勞保年金月領金額&gt;J81,J81+[獲利],勞保年金月領金額))</f>
        <v>20414</v>
      </c>
      <c r="I82" s="16">
        <f>IF([月份]="","",J81*投資報酬率/12)</f>
        <v>8250.4001615003817</v>
      </c>
      <c r="J82" s="16">
        <f>IF([月份]="","",J81+[獲利]-[提領金額])</f>
        <v>1225396.4243865577</v>
      </c>
    </row>
    <row r="83" spans="4:10">
      <c r="D83" s="17">
        <f t="shared" si="2"/>
        <v>80</v>
      </c>
      <c r="E83" s="17">
        <f>IF([月份]="","",IF(F82=12,E82+1,E82))</f>
        <v>6</v>
      </c>
      <c r="F83" s="17">
        <f>IF([月份]="","",IF(MOD([月份],12)=0,12,MOD([月份],12)))</f>
        <v>8</v>
      </c>
      <c r="G83" s="17" t="str">
        <f>IF([月份]="","",[年度]&amp;"年"&amp;[月]&amp;"月")</f>
        <v>6年8月</v>
      </c>
      <c r="H83" s="16">
        <f>IF([月份]="","",IF(勞保年金月領金額&gt;J82,J82+[獲利],勞保年金月領金額))</f>
        <v>20414</v>
      </c>
      <c r="I83" s="16">
        <f>IF([月份]="","",J82*投資報酬率/12)</f>
        <v>8169.3094959103846</v>
      </c>
      <c r="J83" s="16">
        <f>IF([月份]="","",J82+[獲利]-[提領金額])</f>
        <v>1213151.733882468</v>
      </c>
    </row>
    <row r="84" spans="4:10">
      <c r="D84" s="17">
        <f t="shared" si="2"/>
        <v>81</v>
      </c>
      <c r="E84" s="17">
        <f>IF([月份]="","",IF(F83=12,E83+1,E83))</f>
        <v>6</v>
      </c>
      <c r="F84" s="17">
        <f>IF([月份]="","",IF(MOD([月份],12)=0,12,MOD([月份],12)))</f>
        <v>9</v>
      </c>
      <c r="G84" s="17" t="str">
        <f>IF([月份]="","",[年度]&amp;"年"&amp;[月]&amp;"月")</f>
        <v>6年9月</v>
      </c>
      <c r="H84" s="16">
        <f>IF([月份]="","",IF(勞保年金月領金額&gt;J83,J83+[獲利],勞保年金月領金額))</f>
        <v>20414</v>
      </c>
      <c r="I84" s="16">
        <f>IF([月份]="","",J83*投資報酬率/12)</f>
        <v>8087.6782258831199</v>
      </c>
      <c r="J84" s="16">
        <f>IF([月份]="","",J83+[獲利]-[提領金額])</f>
        <v>1200825.412108351</v>
      </c>
    </row>
    <row r="85" spans="4:10">
      <c r="D85" s="17">
        <f t="shared" si="2"/>
        <v>82</v>
      </c>
      <c r="E85" s="17">
        <f>IF([月份]="","",IF(F84=12,E84+1,E84))</f>
        <v>6</v>
      </c>
      <c r="F85" s="17">
        <f>IF([月份]="","",IF(MOD([月份],12)=0,12,MOD([月份],12)))</f>
        <v>10</v>
      </c>
      <c r="G85" s="17" t="str">
        <f>IF([月份]="","",[年度]&amp;"年"&amp;[月]&amp;"月")</f>
        <v>6年10月</v>
      </c>
      <c r="H85" s="16">
        <f>IF([月份]="","",IF(勞保年金月領金額&gt;J84,J84+[獲利],勞保年金月領金額))</f>
        <v>20414</v>
      </c>
      <c r="I85" s="16">
        <f>IF([月份]="","",J84*投資報酬率/12)</f>
        <v>8005.5027473890068</v>
      </c>
      <c r="J85" s="16">
        <f>IF([月份]="","",J84+[獲利]-[提領金額])</f>
        <v>1188416.91485574</v>
      </c>
    </row>
    <row r="86" spans="4:10">
      <c r="D86" s="17">
        <f t="shared" si="2"/>
        <v>83</v>
      </c>
      <c r="E86" s="17">
        <f>IF([月份]="","",IF(F85=12,E85+1,E85))</f>
        <v>6</v>
      </c>
      <c r="F86" s="17">
        <f>IF([月份]="","",IF(MOD([月份],12)=0,12,MOD([月份],12)))</f>
        <v>11</v>
      </c>
      <c r="G86" s="17" t="str">
        <f>IF([月份]="","",[年度]&amp;"年"&amp;[月]&amp;"月")</f>
        <v>6年11月</v>
      </c>
      <c r="H86" s="16">
        <f>IF([月份]="","",IF(勞保年金月領金額&gt;J85,J85+[獲利],勞保年金月領金額))</f>
        <v>20414</v>
      </c>
      <c r="I86" s="16">
        <f>IF([月份]="","",J85*投資報酬率/12)</f>
        <v>7922.7794323716007</v>
      </c>
      <c r="J86" s="16">
        <f>IF([月份]="","",J85+[獲利]-[提領金額])</f>
        <v>1175925.6942881115</v>
      </c>
    </row>
    <row r="87" spans="4:10">
      <c r="D87" s="17">
        <f t="shared" si="2"/>
        <v>84</v>
      </c>
      <c r="E87" s="17">
        <f>IF([月份]="","",IF(F86=12,E86+1,E86))</f>
        <v>6</v>
      </c>
      <c r="F87" s="17">
        <f>IF([月份]="","",IF(MOD([月份],12)=0,12,MOD([月份],12)))</f>
        <v>12</v>
      </c>
      <c r="G87" s="17" t="str">
        <f>IF([月份]="","",[年度]&amp;"年"&amp;[月]&amp;"月")</f>
        <v>6年12月</v>
      </c>
      <c r="H87" s="16">
        <f>IF([月份]="","",IF(勞保年金月領金額&gt;J86,J86+[獲利],勞保年金月領金額))</f>
        <v>20414</v>
      </c>
      <c r="I87" s="16">
        <f>IF([月份]="","",J86*投資報酬率/12)</f>
        <v>7839.5046285874096</v>
      </c>
      <c r="J87" s="16">
        <f>IF([月份]="","",J86+[獲利]-[提領金額])</f>
        <v>1163351.198916699</v>
      </c>
    </row>
    <row r="88" spans="4:10">
      <c r="D88" s="17">
        <f t="shared" si="2"/>
        <v>85</v>
      </c>
      <c r="E88" s="17">
        <f>IF([月份]="","",IF(F87=12,E87+1,E87))</f>
        <v>7</v>
      </c>
      <c r="F88" s="17">
        <f>IF([月份]="","",IF(MOD([月份],12)=0,12,MOD([月份],12)))</f>
        <v>1</v>
      </c>
      <c r="G88" s="17" t="str">
        <f>IF([月份]="","",[年度]&amp;"年"&amp;[月]&amp;"月")</f>
        <v>7年1月</v>
      </c>
      <c r="H88" s="16">
        <f>IF([月份]="","",IF(勞保年金月領金額&gt;J87,J87+[獲利],勞保年金月領金額))</f>
        <v>20414</v>
      </c>
      <c r="I88" s="16">
        <f>IF([月份]="","",J87*投資報酬率/12)</f>
        <v>7755.6746594446604</v>
      </c>
      <c r="J88" s="16">
        <f>IF([月份]="","",J87+[獲利]-[提領金額])</f>
        <v>1150692.8735761438</v>
      </c>
    </row>
    <row r="89" spans="4:10">
      <c r="D89" s="17">
        <f t="shared" si="2"/>
        <v>86</v>
      </c>
      <c r="E89" s="17">
        <f>IF([月份]="","",IF(F88=12,E88+1,E88))</f>
        <v>7</v>
      </c>
      <c r="F89" s="17">
        <f>IF([月份]="","",IF(MOD([月份],12)=0,12,MOD([月份],12)))</f>
        <v>2</v>
      </c>
      <c r="G89" s="17" t="str">
        <f>IF([月份]="","",[年度]&amp;"年"&amp;[月]&amp;"月")</f>
        <v>7年2月</v>
      </c>
      <c r="H89" s="16">
        <f>IF([月份]="","",IF(勞保年金月領金額&gt;J88,J88+[獲利],勞保年金月領金額))</f>
        <v>20414</v>
      </c>
      <c r="I89" s="16">
        <f>IF([月份]="","",J88*投資報酬率/12)</f>
        <v>7671.2858238409581</v>
      </c>
      <c r="J89" s="16">
        <f>IF([月份]="","",J88+[獲利]-[提領金額])</f>
        <v>1137950.1593999846</v>
      </c>
    </row>
    <row r="90" spans="4:10">
      <c r="D90" s="17">
        <f t="shared" si="2"/>
        <v>87</v>
      </c>
      <c r="E90" s="17">
        <f>IF([月份]="","",IF(F89=12,E89+1,E89))</f>
        <v>7</v>
      </c>
      <c r="F90" s="17">
        <f>IF([月份]="","",IF(MOD([月份],12)=0,12,MOD([月份],12)))</f>
        <v>3</v>
      </c>
      <c r="G90" s="17" t="str">
        <f>IF([月份]="","",[年度]&amp;"年"&amp;[月]&amp;"月")</f>
        <v>7年3月</v>
      </c>
      <c r="H90" s="16">
        <f>IF([月份]="","",IF(勞保年金月領金額&gt;J89,J89+[獲利],勞保年金月領金額))</f>
        <v>20414</v>
      </c>
      <c r="I90" s="16">
        <f>IF([月份]="","",J89*投資報酬率/12)</f>
        <v>7586.3343959998974</v>
      </c>
      <c r="J90" s="16">
        <f>IF([月份]="","",J89+[獲利]-[提領金額])</f>
        <v>1125122.4937959844</v>
      </c>
    </row>
    <row r="91" spans="4:10">
      <c r="D91" s="17">
        <f t="shared" si="2"/>
        <v>88</v>
      </c>
      <c r="E91" s="17">
        <f>IF([月份]="","",IF(F90=12,E90+1,E90))</f>
        <v>7</v>
      </c>
      <c r="F91" s="17">
        <f>IF([月份]="","",IF(MOD([月份],12)=0,12,MOD([月份],12)))</f>
        <v>4</v>
      </c>
      <c r="G91" s="17" t="str">
        <f>IF([月份]="","",[年度]&amp;"年"&amp;[月]&amp;"月")</f>
        <v>7年4月</v>
      </c>
      <c r="H91" s="16">
        <f>IF([月份]="","",IF(勞保年金月領金額&gt;J90,J90+[獲利],勞保年金月領金額))</f>
        <v>20414</v>
      </c>
      <c r="I91" s="16">
        <f>IF([月份]="","",J90*投資報酬率/12)</f>
        <v>7500.8166253065638</v>
      </c>
      <c r="J91" s="16">
        <f>IF([月份]="","",J90+[獲利]-[提領金額])</f>
        <v>1112209.310421291</v>
      </c>
    </row>
    <row r="92" spans="4:10">
      <c r="D92" s="17">
        <f t="shared" si="2"/>
        <v>89</v>
      </c>
      <c r="E92" s="17">
        <f>IF([月份]="","",IF(F91=12,E91+1,E91))</f>
        <v>7</v>
      </c>
      <c r="F92" s="17">
        <f>IF([月份]="","",IF(MOD([月份],12)=0,12,MOD([月份],12)))</f>
        <v>5</v>
      </c>
      <c r="G92" s="17" t="str">
        <f>IF([月份]="","",[年度]&amp;"年"&amp;[月]&amp;"月")</f>
        <v>7年5月</v>
      </c>
      <c r="H92" s="16">
        <f>IF([月份]="","",IF(勞保年金月領金額&gt;J91,J91+[獲利],勞保年金月領金額))</f>
        <v>20414</v>
      </c>
      <c r="I92" s="16">
        <f>IF([月份]="","",J91*投資報酬率/12)</f>
        <v>7414.7287361419403</v>
      </c>
      <c r="J92" s="16">
        <f>IF([月份]="","",J91+[獲利]-[提領金額])</f>
        <v>1099210.039157433</v>
      </c>
    </row>
    <row r="93" spans="4:10">
      <c r="D93" s="17">
        <f t="shared" si="2"/>
        <v>90</v>
      </c>
      <c r="E93" s="17">
        <f>IF([月份]="","",IF(F92=12,E92+1,E92))</f>
        <v>7</v>
      </c>
      <c r="F93" s="17">
        <f>IF([月份]="","",IF(MOD([月份],12)=0,12,MOD([月份],12)))</f>
        <v>6</v>
      </c>
      <c r="G93" s="17" t="str">
        <f>IF([月份]="","",[年度]&amp;"年"&amp;[月]&amp;"月")</f>
        <v>7年6月</v>
      </c>
      <c r="H93" s="16">
        <f>IF([月份]="","",IF(勞保年金月領金額&gt;J92,J92+[獲利],勞保年金月領金額))</f>
        <v>20414</v>
      </c>
      <c r="I93" s="16">
        <f>IF([月份]="","",J92*投資報酬率/12)</f>
        <v>7328.0669277162197</v>
      </c>
      <c r="J93" s="16">
        <f>IF([月份]="","",J92+[獲利]-[提領金額])</f>
        <v>1086124.1060851491</v>
      </c>
    </row>
    <row r="94" spans="4:10">
      <c r="D94" s="17">
        <f t="shared" si="2"/>
        <v>91</v>
      </c>
      <c r="E94" s="17">
        <f>IF([月份]="","",IF(F93=12,E93+1,E93))</f>
        <v>7</v>
      </c>
      <c r="F94" s="17">
        <f>IF([月份]="","",IF(MOD([月份],12)=0,12,MOD([月份],12)))</f>
        <v>7</v>
      </c>
      <c r="G94" s="17" t="str">
        <f>IF([月份]="","",[年度]&amp;"年"&amp;[月]&amp;"月")</f>
        <v>7年7月</v>
      </c>
      <c r="H94" s="16">
        <f>IF([月份]="","",IF(勞保年金月領金額&gt;J93,J93+[獲利],勞保年金月領金額))</f>
        <v>20414</v>
      </c>
      <c r="I94" s="16">
        <f>IF([月份]="","",J93*投資報酬率/12)</f>
        <v>7240.8273739009937</v>
      </c>
      <c r="J94" s="16">
        <f>IF([月份]="","",J93+[獲利]-[提領金額])</f>
        <v>1072950.93345905</v>
      </c>
    </row>
    <row r="95" spans="4:10">
      <c r="D95" s="17">
        <f t="shared" si="2"/>
        <v>92</v>
      </c>
      <c r="E95" s="17">
        <f>IF([月份]="","",IF(F94=12,E94+1,E94))</f>
        <v>7</v>
      </c>
      <c r="F95" s="17">
        <f>IF([月份]="","",IF(MOD([月份],12)=0,12,MOD([月份],12)))</f>
        <v>8</v>
      </c>
      <c r="G95" s="17" t="str">
        <f>IF([月份]="","",[年度]&amp;"年"&amp;[月]&amp;"月")</f>
        <v>7年8月</v>
      </c>
      <c r="H95" s="16">
        <f>IF([月份]="","",IF(勞保年金月領金額&gt;J94,J94+[獲利],勞保年金月領金額))</f>
        <v>20414</v>
      </c>
      <c r="I95" s="16">
        <f>IF([月份]="","",J94*投資報酬率/12)</f>
        <v>7153.0062230603335</v>
      </c>
      <c r="J95" s="16">
        <f>IF([月份]="","",J94+[獲利]-[提領金額])</f>
        <v>1059689.9396821104</v>
      </c>
    </row>
    <row r="96" spans="4:10">
      <c r="D96" s="17">
        <f t="shared" si="2"/>
        <v>93</v>
      </c>
      <c r="E96" s="17">
        <f>IF([月份]="","",IF(F95=12,E95+1,E95))</f>
        <v>7</v>
      </c>
      <c r="F96" s="17">
        <f>IF([月份]="","",IF(MOD([月份],12)=0,12,MOD([月份],12)))</f>
        <v>9</v>
      </c>
      <c r="G96" s="17" t="str">
        <f>IF([月份]="","",[年度]&amp;"年"&amp;[月]&amp;"月")</f>
        <v>7年9月</v>
      </c>
      <c r="H96" s="16">
        <f>IF([月份]="","",IF(勞保年金月領金額&gt;J95,J95+[獲利],勞保年金月領金額))</f>
        <v>20414</v>
      </c>
      <c r="I96" s="16">
        <f>IF([月份]="","",J95*投資報酬率/12)</f>
        <v>7064.5995978807368</v>
      </c>
      <c r="J96" s="16">
        <f>IF([月份]="","",J95+[獲利]-[提領金額])</f>
        <v>1046340.5392799913</v>
      </c>
    </row>
    <row r="97" spans="4:10">
      <c r="D97" s="17">
        <f t="shared" si="2"/>
        <v>94</v>
      </c>
      <c r="E97" s="17">
        <f>IF([月份]="","",IF(F96=12,E96+1,E96))</f>
        <v>7</v>
      </c>
      <c r="F97" s="17">
        <f>IF([月份]="","",IF(MOD([月份],12)=0,12,MOD([月份],12)))</f>
        <v>10</v>
      </c>
      <c r="G97" s="17" t="str">
        <f>IF([月份]="","",[年度]&amp;"年"&amp;[月]&amp;"月")</f>
        <v>7年10月</v>
      </c>
      <c r="H97" s="16">
        <f>IF([月份]="","",IF(勞保年金月領金額&gt;J96,J96+[獲利],勞保年金月領金額))</f>
        <v>20414</v>
      </c>
      <c r="I97" s="16">
        <f>IF([月份]="","",J96*投資報酬率/12)</f>
        <v>6975.6035951999429</v>
      </c>
      <c r="J97" s="16">
        <f>IF([月份]="","",J96+[獲利]-[提領金額])</f>
        <v>1032902.1428751913</v>
      </c>
    </row>
    <row r="98" spans="4:10">
      <c r="D98" s="17">
        <f t="shared" si="2"/>
        <v>95</v>
      </c>
      <c r="E98" s="17">
        <f>IF([月份]="","",IF(F97=12,E97+1,E97))</f>
        <v>7</v>
      </c>
      <c r="F98" s="17">
        <f>IF([月份]="","",IF(MOD([月份],12)=0,12,MOD([月份],12)))</f>
        <v>11</v>
      </c>
      <c r="G98" s="17" t="str">
        <f>IF([月份]="","",[年度]&amp;"年"&amp;[月]&amp;"月")</f>
        <v>7年11月</v>
      </c>
      <c r="H98" s="16">
        <f>IF([月份]="","",IF(勞保年金月領金額&gt;J97,J97+[獲利],勞保年金月領金額))</f>
        <v>20414</v>
      </c>
      <c r="I98" s="16">
        <f>IF([月份]="","",J97*投資報酬率/12)</f>
        <v>6886.0142858346089</v>
      </c>
      <c r="J98" s="16">
        <f>IF([月份]="","",J97+[獲利]-[提領金額])</f>
        <v>1019374.1571610259</v>
      </c>
    </row>
    <row r="99" spans="4:10">
      <c r="D99" s="17">
        <f t="shared" si="2"/>
        <v>96</v>
      </c>
      <c r="E99" s="17">
        <f>IF([月份]="","",IF(F98=12,E98+1,E98))</f>
        <v>7</v>
      </c>
      <c r="F99" s="17">
        <f>IF([月份]="","",IF(MOD([月份],12)=0,12,MOD([月份],12)))</f>
        <v>12</v>
      </c>
      <c r="G99" s="17" t="str">
        <f>IF([月份]="","",[年度]&amp;"年"&amp;[月]&amp;"月")</f>
        <v>7年12月</v>
      </c>
      <c r="H99" s="16">
        <f>IF([月份]="","",IF(勞保年金月領金額&gt;J98,J98+[獲利],勞保年金月領金額))</f>
        <v>20414</v>
      </c>
      <c r="I99" s="16">
        <f>IF([月份]="","",J98*投資報酬率/12)</f>
        <v>6795.8277144068388</v>
      </c>
      <c r="J99" s="16">
        <f>IF([月份]="","",J98+[獲利]-[提領金額])</f>
        <v>1005755.9848754328</v>
      </c>
    </row>
    <row r="100" spans="4:10">
      <c r="D100" s="17">
        <f t="shared" si="2"/>
        <v>97</v>
      </c>
      <c r="E100" s="17">
        <f>IF([月份]="","",IF(F99=12,E99+1,E99))</f>
        <v>8</v>
      </c>
      <c r="F100" s="17">
        <f>IF([月份]="","",IF(MOD([月份],12)=0,12,MOD([月份],12)))</f>
        <v>1</v>
      </c>
      <c r="G100" s="17" t="str">
        <f>IF([月份]="","",[年度]&amp;"年"&amp;[月]&amp;"月")</f>
        <v>8年1月</v>
      </c>
      <c r="H100" s="16">
        <f>IF([月份]="","",IF(勞保年金月領金額&gt;J99,J99+[獲利],勞保年金月領金額))</f>
        <v>20414</v>
      </c>
      <c r="I100" s="16">
        <f>IF([月份]="","",J99*投資報酬率/12)</f>
        <v>6705.039899169552</v>
      </c>
      <c r="J100" s="16">
        <f>IF([月份]="","",J99+[獲利]-[提領金額])</f>
        <v>992047.02477460238</v>
      </c>
    </row>
    <row r="101" spans="4:10">
      <c r="D101" s="17">
        <f t="shared" si="2"/>
        <v>98</v>
      </c>
      <c r="E101" s="17">
        <f>IF([月份]="","",IF(F100=12,E100+1,E100))</f>
        <v>8</v>
      </c>
      <c r="F101" s="17">
        <f>IF([月份]="","",IF(MOD([月份],12)=0,12,MOD([月份],12)))</f>
        <v>2</v>
      </c>
      <c r="G101" s="17" t="str">
        <f>IF([月份]="","",[年度]&amp;"年"&amp;[月]&amp;"月")</f>
        <v>8年2月</v>
      </c>
      <c r="H101" s="16">
        <f>IF([月份]="","",IF(勞保年金月領金額&gt;J100,J100+[獲利],勞保年金月領金額))</f>
        <v>20414</v>
      </c>
      <c r="I101" s="16">
        <f>IF([月份]="","",J100*投資報酬率/12)</f>
        <v>6613.6468318306825</v>
      </c>
      <c r="J101" s="16">
        <f>IF([月份]="","",J100+[獲利]-[提領金額])</f>
        <v>978246.67160643311</v>
      </c>
    </row>
    <row r="102" spans="4:10">
      <c r="D102" s="17">
        <f t="shared" si="2"/>
        <v>99</v>
      </c>
      <c r="E102" s="17">
        <f>IF([月份]="","",IF(F101=12,E101+1,E101))</f>
        <v>8</v>
      </c>
      <c r="F102" s="17">
        <f>IF([月份]="","",IF(MOD([月份],12)=0,12,MOD([月份],12)))</f>
        <v>3</v>
      </c>
      <c r="G102" s="17" t="str">
        <f>IF([月份]="","",[年度]&amp;"年"&amp;[月]&amp;"月")</f>
        <v>8年3月</v>
      </c>
      <c r="H102" s="16">
        <f>IF([月份]="","",IF(勞保年金月領金額&gt;J101,J101+[獲利],勞保年金月領金額))</f>
        <v>20414</v>
      </c>
      <c r="I102" s="16">
        <f>IF([月份]="","",J101*投資報酬率/12)</f>
        <v>6521.6444773762205</v>
      </c>
      <c r="J102" s="16">
        <f>IF([月份]="","",J101+[獲利]-[提領金額])</f>
        <v>964354.31608380936</v>
      </c>
    </row>
    <row r="103" spans="4:10">
      <c r="D103" s="17">
        <f t="shared" si="2"/>
        <v>100</v>
      </c>
      <c r="E103" s="17">
        <f>IF([月份]="","",IF(F102=12,E102+1,E102))</f>
        <v>8</v>
      </c>
      <c r="F103" s="17">
        <f>IF([月份]="","",IF(MOD([月份],12)=0,12,MOD([月份],12)))</f>
        <v>4</v>
      </c>
      <c r="G103" s="17" t="str">
        <f>IF([月份]="","",[年度]&amp;"年"&amp;[月]&amp;"月")</f>
        <v>8年4月</v>
      </c>
      <c r="H103" s="16">
        <f>IF([月份]="","",IF(勞保年金月領金額&gt;J102,J102+[獲利],勞保年金月領金額))</f>
        <v>20414</v>
      </c>
      <c r="I103" s="16">
        <f>IF([月份]="","",J102*投資報酬率/12)</f>
        <v>6429.0287738920624</v>
      </c>
      <c r="J103" s="16">
        <f>IF([月份]="","",J102+[獲利]-[提領金額])</f>
        <v>950369.34485770145</v>
      </c>
    </row>
    <row r="104" spans="4:10">
      <c r="D104" s="17">
        <f t="shared" si="2"/>
        <v>101</v>
      </c>
      <c r="E104" s="17">
        <f>IF([月份]="","",IF(F103=12,E103+1,E103))</f>
        <v>8</v>
      </c>
      <c r="F104" s="17">
        <f>IF([月份]="","",IF(MOD([月份],12)=0,12,MOD([月份],12)))</f>
        <v>5</v>
      </c>
      <c r="G104" s="17" t="str">
        <f>IF([月份]="","",[年度]&amp;"年"&amp;[月]&amp;"月")</f>
        <v>8年5月</v>
      </c>
      <c r="H104" s="16">
        <f>IF([月份]="","",IF(勞保年金月領金額&gt;J103,J103+[獲利],勞保年金月領金額))</f>
        <v>20414</v>
      </c>
      <c r="I104" s="16">
        <f>IF([月份]="","",J103*投資報酬率/12)</f>
        <v>6335.7956323846765</v>
      </c>
      <c r="J104" s="16">
        <f>IF([月份]="","",J103+[獲利]-[提領金額])</f>
        <v>936291.14049008617</v>
      </c>
    </row>
    <row r="105" spans="4:10">
      <c r="D105" s="17">
        <f t="shared" si="2"/>
        <v>102</v>
      </c>
      <c r="E105" s="17">
        <f>IF([月份]="","",IF(F104=12,E104+1,E104))</f>
        <v>8</v>
      </c>
      <c r="F105" s="17">
        <f>IF([月份]="","",IF(MOD([月份],12)=0,12,MOD([月份],12)))</f>
        <v>6</v>
      </c>
      <c r="G105" s="17" t="str">
        <f>IF([月份]="","",[年度]&amp;"年"&amp;[月]&amp;"月")</f>
        <v>8年6月</v>
      </c>
      <c r="H105" s="16">
        <f>IF([月份]="","",IF(勞保年金月領金額&gt;J104,J104+[獲利],勞保年金月領金額))</f>
        <v>20414</v>
      </c>
      <c r="I105" s="16">
        <f>IF([月份]="","",J104*投資報酬率/12)</f>
        <v>6241.9409366005748</v>
      </c>
      <c r="J105" s="16">
        <f>IF([月份]="","",J104+[獲利]-[提領金額])</f>
        <v>922119.08142668672</v>
      </c>
    </row>
    <row r="106" spans="4:10">
      <c r="D106" s="17">
        <f t="shared" si="2"/>
        <v>103</v>
      </c>
      <c r="E106" s="17">
        <f>IF([月份]="","",IF(F105=12,E105+1,E105))</f>
        <v>8</v>
      </c>
      <c r="F106" s="17">
        <f>IF([月份]="","",IF(MOD([月份],12)=0,12,MOD([月份],12)))</f>
        <v>7</v>
      </c>
      <c r="G106" s="17" t="str">
        <f>IF([月份]="","",[年度]&amp;"年"&amp;[月]&amp;"月")</f>
        <v>8年7月</v>
      </c>
      <c r="H106" s="16">
        <f>IF([月份]="","",IF(勞保年金月領金額&gt;J105,J105+[獲利],勞保年金月領金額))</f>
        <v>20414</v>
      </c>
      <c r="I106" s="16">
        <f>IF([月份]="","",J105*投資報酬率/12)</f>
        <v>6147.4605428445784</v>
      </c>
      <c r="J106" s="16">
        <f>IF([月份]="","",J105+[獲利]-[提領金額])</f>
        <v>907852.54196953133</v>
      </c>
    </row>
    <row r="107" spans="4:10">
      <c r="D107" s="17">
        <f t="shared" si="2"/>
        <v>104</v>
      </c>
      <c r="E107" s="17">
        <f>IF([月份]="","",IF(F106=12,E106+1,E106))</f>
        <v>8</v>
      </c>
      <c r="F107" s="17">
        <f>IF([月份]="","",IF(MOD([月份],12)=0,12,MOD([月份],12)))</f>
        <v>8</v>
      </c>
      <c r="G107" s="17" t="str">
        <f>IF([月份]="","",[年度]&amp;"年"&amp;[月]&amp;"月")</f>
        <v>8年8月</v>
      </c>
      <c r="H107" s="16">
        <f>IF([月份]="","",IF(勞保年金月領金額&gt;J106,J106+[獲利],勞保年金月領金額))</f>
        <v>20414</v>
      </c>
      <c r="I107" s="16">
        <f>IF([月份]="","",J106*投資報酬率/12)</f>
        <v>6052.3502797968758</v>
      </c>
      <c r="J107" s="16">
        <f>IF([月份]="","",J106+[獲利]-[提領金額])</f>
        <v>893490.8922493282</v>
      </c>
    </row>
    <row r="108" spans="4:10">
      <c r="D108" s="17">
        <f t="shared" si="2"/>
        <v>105</v>
      </c>
      <c r="E108" s="17">
        <f>IF([月份]="","",IF(F107=12,E107+1,E107))</f>
        <v>8</v>
      </c>
      <c r="F108" s="17">
        <f>IF([月份]="","",IF(MOD([月份],12)=0,12,MOD([月份],12)))</f>
        <v>9</v>
      </c>
      <c r="G108" s="17" t="str">
        <f>IF([月份]="","",[年度]&amp;"年"&amp;[月]&amp;"月")</f>
        <v>8年9月</v>
      </c>
      <c r="H108" s="16">
        <f>IF([月份]="","",IF(勞保年金月領金額&gt;J107,J107+[獲利],勞保年金月領金額))</f>
        <v>20414</v>
      </c>
      <c r="I108" s="16">
        <f>IF([月份]="","",J107*投資報酬率/12)</f>
        <v>5956.6059483288545</v>
      </c>
      <c r="J108" s="16">
        <f>IF([月份]="","",J107+[獲利]-[提領金額])</f>
        <v>879033.49819765706</v>
      </c>
    </row>
    <row r="109" spans="4:10">
      <c r="D109" s="17">
        <f t="shared" si="2"/>
        <v>106</v>
      </c>
      <c r="E109" s="17">
        <f>IF([月份]="","",IF(F108=12,E108+1,E108))</f>
        <v>8</v>
      </c>
      <c r="F109" s="17">
        <f>IF([月份]="","",IF(MOD([月份],12)=0,12,MOD([月份],12)))</f>
        <v>10</v>
      </c>
      <c r="G109" s="17" t="str">
        <f>IF([月份]="","",[年度]&amp;"年"&amp;[月]&amp;"月")</f>
        <v>8年10月</v>
      </c>
      <c r="H109" s="16">
        <f>IF([月份]="","",IF(勞保年金月領金額&gt;J108,J108+[獲利],勞保年金月領金額))</f>
        <v>20414</v>
      </c>
      <c r="I109" s="16">
        <f>IF([月份]="","",J108*投資報酬率/12)</f>
        <v>5860.2233213177133</v>
      </c>
      <c r="J109" s="16">
        <f>IF([月份]="","",J108+[獲利]-[提領金額])</f>
        <v>864479.72151897475</v>
      </c>
    </row>
    <row r="110" spans="4:10">
      <c r="D110" s="17">
        <f t="shared" si="2"/>
        <v>107</v>
      </c>
      <c r="E110" s="17">
        <f>IF([月份]="","",IF(F109=12,E109+1,E109))</f>
        <v>8</v>
      </c>
      <c r="F110" s="17">
        <f>IF([月份]="","",IF(MOD([月份],12)=0,12,MOD([月份],12)))</f>
        <v>11</v>
      </c>
      <c r="G110" s="17" t="str">
        <f>IF([月份]="","",[年度]&amp;"年"&amp;[月]&amp;"月")</f>
        <v>8年11月</v>
      </c>
      <c r="H110" s="16">
        <f>IF([月份]="","",IF(勞保年金月領金額&gt;J109,J109+[獲利],勞保年金月領金額))</f>
        <v>20414</v>
      </c>
      <c r="I110" s="16">
        <f>IF([月份]="","",J109*投資報酬率/12)</f>
        <v>5763.198143459832</v>
      </c>
      <c r="J110" s="16">
        <f>IF([月份]="","",J109+[獲利]-[提領金額])</f>
        <v>849828.91966243461</v>
      </c>
    </row>
    <row r="111" spans="4:10">
      <c r="D111" s="17">
        <f t="shared" si="2"/>
        <v>108</v>
      </c>
      <c r="E111" s="17">
        <f>IF([月份]="","",IF(F110=12,E110+1,E110))</f>
        <v>8</v>
      </c>
      <c r="F111" s="17">
        <f>IF([月份]="","",IF(MOD([月份],12)=0,12,MOD([月份],12)))</f>
        <v>12</v>
      </c>
      <c r="G111" s="17" t="str">
        <f>IF([月份]="","",[年度]&amp;"年"&amp;[月]&amp;"月")</f>
        <v>8年12月</v>
      </c>
      <c r="H111" s="16">
        <f>IF([月份]="","",IF(勞保年金月領金額&gt;J110,J110+[獲利],勞保年金月領金額))</f>
        <v>20414</v>
      </c>
      <c r="I111" s="16">
        <f>IF([月份]="","",J110*投資報酬率/12)</f>
        <v>5665.5261310828973</v>
      </c>
      <c r="J111" s="16">
        <f>IF([月份]="","",J110+[獲利]-[提領金額])</f>
        <v>835080.44579351752</v>
      </c>
    </row>
    <row r="112" spans="4:10">
      <c r="D112" s="17">
        <f t="shared" si="2"/>
        <v>109</v>
      </c>
      <c r="E112" s="17">
        <f>IF([月份]="","",IF(F111=12,E111+1,E111))</f>
        <v>9</v>
      </c>
      <c r="F112" s="17">
        <f>IF([月份]="","",IF(MOD([月份],12)=0,12,MOD([月份],12)))</f>
        <v>1</v>
      </c>
      <c r="G112" s="17" t="str">
        <f>IF([月份]="","",[年度]&amp;"年"&amp;[月]&amp;"月")</f>
        <v>9年1月</v>
      </c>
      <c r="H112" s="16">
        <f>IF([月份]="","",IF(勞保年金月領金額&gt;J111,J111+[獲利],勞保年金月領金額))</f>
        <v>20414</v>
      </c>
      <c r="I112" s="16">
        <f>IF([月份]="","",J111*投資報酬率/12)</f>
        <v>5567.2029719567836</v>
      </c>
      <c r="J112" s="16">
        <f>IF([月份]="","",J111+[獲利]-[提領金額])</f>
        <v>820233.64876547433</v>
      </c>
    </row>
    <row r="113" spans="4:10">
      <c r="D113" s="17">
        <f t="shared" si="2"/>
        <v>110</v>
      </c>
      <c r="E113" s="17">
        <f>IF([月份]="","",IF(F112=12,E112+1,E112))</f>
        <v>9</v>
      </c>
      <c r="F113" s="17">
        <f>IF([月份]="","",IF(MOD([月份],12)=0,12,MOD([月份],12)))</f>
        <v>2</v>
      </c>
      <c r="G113" s="17" t="str">
        <f>IF([月份]="","",[年度]&amp;"年"&amp;[月]&amp;"月")</f>
        <v>9年2月</v>
      </c>
      <c r="H113" s="16">
        <f>IF([月份]="","",IF(勞保年金月領金額&gt;J112,J112+[獲利],勞保年金月領金額))</f>
        <v>20414</v>
      </c>
      <c r="I113" s="16">
        <f>IF([月份]="","",J112*投資報酬率/12)</f>
        <v>5468.2243251031623</v>
      </c>
      <c r="J113" s="16">
        <f>IF([月份]="","",J112+[獲利]-[提領金額])</f>
        <v>805287.87309057754</v>
      </c>
    </row>
    <row r="114" spans="4:10">
      <c r="D114" s="17">
        <f t="shared" si="2"/>
        <v>111</v>
      </c>
      <c r="E114" s="17">
        <f>IF([月份]="","",IF(F113=12,E113+1,E113))</f>
        <v>9</v>
      </c>
      <c r="F114" s="17">
        <f>IF([月份]="","",IF(MOD([月份],12)=0,12,MOD([月份],12)))</f>
        <v>3</v>
      </c>
      <c r="G114" s="17" t="str">
        <f>IF([月份]="","",[年度]&amp;"年"&amp;[月]&amp;"月")</f>
        <v>9年3月</v>
      </c>
      <c r="H114" s="16">
        <f>IF([月份]="","",IF(勞保年金月領金額&gt;J113,J113+[獲利],勞保年金月領金額))</f>
        <v>20414</v>
      </c>
      <c r="I114" s="16">
        <f>IF([月份]="","",J113*投資報酬率/12)</f>
        <v>5368.5858206038502</v>
      </c>
      <c r="J114" s="16">
        <f>IF([月份]="","",J113+[獲利]-[提領金額])</f>
        <v>790242.45891118143</v>
      </c>
    </row>
    <row r="115" spans="4:10">
      <c r="D115" s="17">
        <f t="shared" si="2"/>
        <v>112</v>
      </c>
      <c r="E115" s="17">
        <f>IF([月份]="","",IF(F114=12,E114+1,E114))</f>
        <v>9</v>
      </c>
      <c r="F115" s="17">
        <f>IF([月份]="","",IF(MOD([月份],12)=0,12,MOD([月份],12)))</f>
        <v>4</v>
      </c>
      <c r="G115" s="17" t="str">
        <f>IF([月份]="","",[年度]&amp;"年"&amp;[月]&amp;"月")</f>
        <v>9年4月</v>
      </c>
      <c r="H115" s="16">
        <f>IF([月份]="","",IF(勞保年金月領金額&gt;J114,J114+[獲利],勞保年金月領金額))</f>
        <v>20414</v>
      </c>
      <c r="I115" s="16">
        <f>IF([月份]="","",J114*投資報酬率/12)</f>
        <v>5268.283059407876</v>
      </c>
      <c r="J115" s="16">
        <f>IF([月份]="","",J114+[獲利]-[提領金額])</f>
        <v>775096.74197058927</v>
      </c>
    </row>
    <row r="116" spans="4:10">
      <c r="D116" s="17">
        <f t="shared" si="2"/>
        <v>113</v>
      </c>
      <c r="E116" s="17">
        <f>IF([月份]="","",IF(F115=12,E115+1,E115))</f>
        <v>9</v>
      </c>
      <c r="F116" s="17">
        <f>IF([月份]="","",IF(MOD([月份],12)=0,12,MOD([月份],12)))</f>
        <v>5</v>
      </c>
      <c r="G116" s="17" t="str">
        <f>IF([月份]="","",[年度]&amp;"年"&amp;[月]&amp;"月")</f>
        <v>9年5月</v>
      </c>
      <c r="H116" s="16">
        <f>IF([月份]="","",IF(勞保年金月領金額&gt;J115,J115+[獲利],勞保年金月領金額))</f>
        <v>20414</v>
      </c>
      <c r="I116" s="16">
        <f>IF([月份]="","",J115*投資報酬率/12)</f>
        <v>5167.3116131372617</v>
      </c>
      <c r="J116" s="16">
        <f>IF([月份]="","",J115+[獲利]-[提領金額])</f>
        <v>759850.05358372652</v>
      </c>
    </row>
    <row r="117" spans="4:10">
      <c r="D117" s="17">
        <f t="shared" si="2"/>
        <v>114</v>
      </c>
      <c r="E117" s="17">
        <f>IF([月份]="","",IF(F116=12,E116+1,E116))</f>
        <v>9</v>
      </c>
      <c r="F117" s="17">
        <f>IF([月份]="","",IF(MOD([月份],12)=0,12,MOD([月份],12)))</f>
        <v>6</v>
      </c>
      <c r="G117" s="17" t="str">
        <f>IF([月份]="","",[年度]&amp;"年"&amp;[月]&amp;"月")</f>
        <v>9年6月</v>
      </c>
      <c r="H117" s="16">
        <f>IF([月份]="","",IF(勞保年金月領金額&gt;J116,J116+[獲利],勞保年金月領金額))</f>
        <v>20414</v>
      </c>
      <c r="I117" s="16">
        <f>IF([月份]="","",J116*投資報酬率/12)</f>
        <v>5065.6670238915103</v>
      </c>
      <c r="J117" s="16">
        <f>IF([月份]="","",J116+[獲利]-[提領金額])</f>
        <v>744501.72060761799</v>
      </c>
    </row>
    <row r="118" spans="4:10">
      <c r="D118" s="17">
        <f t="shared" si="2"/>
        <v>115</v>
      </c>
      <c r="E118" s="17">
        <f>IF([月份]="","",IF(F117=12,E117+1,E117))</f>
        <v>9</v>
      </c>
      <c r="F118" s="17">
        <f>IF([月份]="","",IF(MOD([月份],12)=0,12,MOD([月份],12)))</f>
        <v>7</v>
      </c>
      <c r="G118" s="17" t="str">
        <f>IF([月份]="","",[年度]&amp;"年"&amp;[月]&amp;"月")</f>
        <v>9年7月</v>
      </c>
      <c r="H118" s="16">
        <f>IF([月份]="","",IF(勞保年金月領金額&gt;J117,J117+[獲利],勞保年金月領金額))</f>
        <v>20414</v>
      </c>
      <c r="I118" s="16">
        <f>IF([月份]="","",J117*投資報酬率/12)</f>
        <v>4963.3448040507865</v>
      </c>
      <c r="J118" s="16">
        <f>IF([月份]="","",J117+[獲利]-[提領金額])</f>
        <v>729051.06541166874</v>
      </c>
    </row>
    <row r="119" spans="4:10">
      <c r="D119" s="17">
        <f t="shared" si="2"/>
        <v>116</v>
      </c>
      <c r="E119" s="17">
        <f>IF([月份]="","",IF(F118=12,E118+1,E118))</f>
        <v>9</v>
      </c>
      <c r="F119" s="17">
        <f>IF([月份]="","",IF(MOD([月份],12)=0,12,MOD([月份],12)))</f>
        <v>8</v>
      </c>
      <c r="G119" s="17" t="str">
        <f>IF([月份]="","",[年度]&amp;"年"&amp;[月]&amp;"月")</f>
        <v>9年8月</v>
      </c>
      <c r="H119" s="16">
        <f>IF([月份]="","",IF(勞保年金月領金額&gt;J118,J118+[獲利],勞保年金月領金額))</f>
        <v>20414</v>
      </c>
      <c r="I119" s="16">
        <f>IF([月份]="","",J118*投資報酬率/12)</f>
        <v>4860.3404360777922</v>
      </c>
      <c r="J119" s="16">
        <f>IF([月份]="","",J118+[獲利]-[提領金額])</f>
        <v>713497.40584774653</v>
      </c>
    </row>
    <row r="120" spans="4:10">
      <c r="D120" s="17">
        <f t="shared" si="2"/>
        <v>117</v>
      </c>
      <c r="E120" s="17">
        <f>IF([月份]="","",IF(F119=12,E119+1,E119))</f>
        <v>9</v>
      </c>
      <c r="F120" s="17">
        <f>IF([月份]="","",IF(MOD([月份],12)=0,12,MOD([月份],12)))</f>
        <v>9</v>
      </c>
      <c r="G120" s="17" t="str">
        <f>IF([月份]="","",[年度]&amp;"年"&amp;[月]&amp;"月")</f>
        <v>9年9月</v>
      </c>
      <c r="H120" s="16">
        <f>IF([月份]="","",IF(勞保年金月領金額&gt;J119,J119+[獲利],勞保年金月領金額))</f>
        <v>20414</v>
      </c>
      <c r="I120" s="16">
        <f>IF([月份]="","",J119*投資報酬率/12)</f>
        <v>4756.6493723183103</v>
      </c>
      <c r="J120" s="16">
        <f>IF([月份]="","",J119+[獲利]-[提領金額])</f>
        <v>697840.05522006482</v>
      </c>
    </row>
    <row r="121" spans="4:10">
      <c r="D121" s="17">
        <f t="shared" si="2"/>
        <v>118</v>
      </c>
      <c r="E121" s="17">
        <f>IF([月份]="","",IF(F120=12,E120+1,E120))</f>
        <v>9</v>
      </c>
      <c r="F121" s="17">
        <f>IF([月份]="","",IF(MOD([月份],12)=0,12,MOD([月份],12)))</f>
        <v>10</v>
      </c>
      <c r="G121" s="17" t="str">
        <f>IF([月份]="","",[年度]&amp;"年"&amp;[月]&amp;"月")</f>
        <v>9年10月</v>
      </c>
      <c r="H121" s="16">
        <f>IF([月份]="","",IF(勞保年金月領金額&gt;J120,J120+[獲利],勞保年金月領金額))</f>
        <v>20414</v>
      </c>
      <c r="I121" s="16">
        <f>IF([月份]="","",J120*投資報酬率/12)</f>
        <v>4652.2670348004322</v>
      </c>
      <c r="J121" s="16">
        <f>IF([月份]="","",J120+[獲利]-[提領金額])</f>
        <v>682078.3222548652</v>
      </c>
    </row>
    <row r="122" spans="4:10">
      <c r="D122" s="17">
        <f t="shared" si="2"/>
        <v>119</v>
      </c>
      <c r="E122" s="17">
        <f>IF([月份]="","",IF(F121=12,E121+1,E121))</f>
        <v>9</v>
      </c>
      <c r="F122" s="17">
        <f>IF([月份]="","",IF(MOD([月份],12)=0,12,MOD([月份],12)))</f>
        <v>11</v>
      </c>
      <c r="G122" s="17" t="str">
        <f>IF([月份]="","",[年度]&amp;"年"&amp;[月]&amp;"月")</f>
        <v>9年11月</v>
      </c>
      <c r="H122" s="16">
        <f>IF([月份]="","",IF(勞保年金月領金額&gt;J121,J121+[獲利],勞保年金月領金額))</f>
        <v>20414</v>
      </c>
      <c r="I122" s="16">
        <f>IF([月份]="","",J121*投資報酬率/12)</f>
        <v>4547.1888150324348</v>
      </c>
      <c r="J122" s="16">
        <f>IF([月份]="","",J121+[獲利]-[提領金額])</f>
        <v>666211.51106989768</v>
      </c>
    </row>
    <row r="123" spans="4:10">
      <c r="D123" s="17">
        <f t="shared" si="2"/>
        <v>120</v>
      </c>
      <c r="E123" s="17">
        <f>IF([月份]="","",IF(F122=12,E122+1,E122))</f>
        <v>9</v>
      </c>
      <c r="F123" s="17">
        <f>IF([月份]="","",IF(MOD([月份],12)=0,12,MOD([月份],12)))</f>
        <v>12</v>
      </c>
      <c r="G123" s="17" t="str">
        <f>IF([月份]="","",[年度]&amp;"年"&amp;[月]&amp;"月")</f>
        <v>9年12月</v>
      </c>
      <c r="H123" s="16">
        <f>IF([月份]="","",IF(勞保年金月領金額&gt;J122,J122+[獲利],勞保年金月領金額))</f>
        <v>20414</v>
      </c>
      <c r="I123" s="16">
        <f>IF([月份]="","",J122*投資報酬率/12)</f>
        <v>4441.4100737993185</v>
      </c>
      <c r="J123" s="16">
        <f>IF([月份]="","",J122+[獲利]-[提領金額])</f>
        <v>650238.92114369699</v>
      </c>
    </row>
    <row r="124" spans="4:10">
      <c r="D124" s="17">
        <f t="shared" si="2"/>
        <v>121</v>
      </c>
      <c r="E124" s="17">
        <f>IF([月份]="","",IF(F123=12,E123+1,E123))</f>
        <v>10</v>
      </c>
      <c r="F124" s="17">
        <f>IF([月份]="","",IF(MOD([月份],12)=0,12,MOD([月份],12)))</f>
        <v>1</v>
      </c>
      <c r="G124" s="17" t="str">
        <f>IF([月份]="","",[年度]&amp;"年"&amp;[月]&amp;"月")</f>
        <v>10年1月</v>
      </c>
      <c r="H124" s="16">
        <f>IF([月份]="","",IF(勞保年金月領金額&gt;J123,J123+[獲利],勞保年金月領金額))</f>
        <v>20414</v>
      </c>
      <c r="I124" s="16">
        <f>IF([月份]="","",J123*投資報酬率/12)</f>
        <v>4334.9261409579804</v>
      </c>
      <c r="J124" s="16">
        <f>IF([月份]="","",J123+[獲利]-[提領金額])</f>
        <v>634159.84728465497</v>
      </c>
    </row>
    <row r="125" spans="4:10">
      <c r="D125" s="17">
        <f t="shared" si="2"/>
        <v>122</v>
      </c>
      <c r="E125" s="17">
        <f>IF([月份]="","",IF(F124=12,E124+1,E124))</f>
        <v>10</v>
      </c>
      <c r="F125" s="17">
        <f>IF([月份]="","",IF(MOD([月份],12)=0,12,MOD([月份],12)))</f>
        <v>2</v>
      </c>
      <c r="G125" s="17" t="str">
        <f>IF([月份]="","",[年度]&amp;"年"&amp;[月]&amp;"月")</f>
        <v>10年2月</v>
      </c>
      <c r="H125" s="16">
        <f>IF([月份]="","",IF(勞保年金月領金額&gt;J124,J124+[獲利],勞保年金月領金額))</f>
        <v>20414</v>
      </c>
      <c r="I125" s="16">
        <f>IF([月份]="","",J124*投資報酬率/12)</f>
        <v>4227.7323152310337</v>
      </c>
      <c r="J125" s="16">
        <f>IF([月份]="","",J124+[獲利]-[提領金額])</f>
        <v>617973.57959988597</v>
      </c>
    </row>
    <row r="126" spans="4:10">
      <c r="D126" s="17">
        <f t="shared" si="2"/>
        <v>123</v>
      </c>
      <c r="E126" s="17">
        <f>IF([月份]="","",IF(F125=12,E125+1,E125))</f>
        <v>10</v>
      </c>
      <c r="F126" s="17">
        <f>IF([月份]="","",IF(MOD([月份],12)=0,12,MOD([月份],12)))</f>
        <v>3</v>
      </c>
      <c r="G126" s="17" t="str">
        <f>IF([月份]="","",[年度]&amp;"年"&amp;[月]&amp;"月")</f>
        <v>10年3月</v>
      </c>
      <c r="H126" s="16">
        <f>IF([月份]="","",IF(勞保年金月領金額&gt;J125,J125+[獲利],勞保年金月領金額))</f>
        <v>20414</v>
      </c>
      <c r="I126" s="16">
        <f>IF([月份]="","",J125*投資報酬率/12)</f>
        <v>4119.8238639992396</v>
      </c>
      <c r="J126" s="16">
        <f>IF([月份]="","",J125+[獲利]-[提領金額])</f>
        <v>601679.40346388519</v>
      </c>
    </row>
    <row r="127" spans="4:10">
      <c r="D127" s="17">
        <f t="shared" si="2"/>
        <v>124</v>
      </c>
      <c r="E127" s="17">
        <f>IF([月份]="","",IF(F126=12,E126+1,E126))</f>
        <v>10</v>
      </c>
      <c r="F127" s="17">
        <f>IF([月份]="","",IF(MOD([月份],12)=0,12,MOD([月份],12)))</f>
        <v>4</v>
      </c>
      <c r="G127" s="17" t="str">
        <f>IF([月份]="","",[年度]&amp;"年"&amp;[月]&amp;"月")</f>
        <v>10年4月</v>
      </c>
      <c r="H127" s="16">
        <f>IF([月份]="","",IF(勞保年金月領金額&gt;J126,J126+[獲利],勞保年金月領金額))</f>
        <v>20414</v>
      </c>
      <c r="I127" s="16">
        <f>IF([月份]="","",J126*投資報酬率/12)</f>
        <v>4011.1960230925683</v>
      </c>
      <c r="J127" s="16">
        <f>IF([月份]="","",J126+[獲利]-[提領金額])</f>
        <v>585276.59948697779</v>
      </c>
    </row>
    <row r="128" spans="4:10">
      <c r="D128" s="17">
        <f t="shared" si="2"/>
        <v>125</v>
      </c>
      <c r="E128" s="17">
        <f>IF([月份]="","",IF(F127=12,E127+1,E127))</f>
        <v>10</v>
      </c>
      <c r="F128" s="17">
        <f>IF([月份]="","",IF(MOD([月份],12)=0,12,MOD([月份],12)))</f>
        <v>5</v>
      </c>
      <c r="G128" s="17" t="str">
        <f>IF([月份]="","",[年度]&amp;"年"&amp;[月]&amp;"月")</f>
        <v>10年5月</v>
      </c>
      <c r="H128" s="16">
        <f>IF([月份]="","",IF(勞保年金月領金額&gt;J127,J127+[獲利],勞保年金月領金額))</f>
        <v>20414</v>
      </c>
      <c r="I128" s="16">
        <f>IF([月份]="","",J127*投資報酬率/12)</f>
        <v>3901.843996579852</v>
      </c>
      <c r="J128" s="16">
        <f>IF([月份]="","",J127+[獲利]-[提領金額])</f>
        <v>568764.44348355767</v>
      </c>
    </row>
    <row r="129" spans="4:10">
      <c r="D129" s="17">
        <f t="shared" si="2"/>
        <v>126</v>
      </c>
      <c r="E129" s="17">
        <f>IF([月份]="","",IF(F128=12,E128+1,E128))</f>
        <v>10</v>
      </c>
      <c r="F129" s="17">
        <f>IF([月份]="","",IF(MOD([月份],12)=0,12,MOD([月份],12)))</f>
        <v>6</v>
      </c>
      <c r="G129" s="17" t="str">
        <f>IF([月份]="","",[年度]&amp;"年"&amp;[月]&amp;"月")</f>
        <v>10年6月</v>
      </c>
      <c r="H129" s="16">
        <f>IF([月份]="","",IF(勞保年金月領金額&gt;J128,J128+[獲利],勞保年金月領金額))</f>
        <v>20414</v>
      </c>
      <c r="I129" s="16">
        <f>IF([月份]="","",J128*投資報酬率/12)</f>
        <v>3791.7629565570514</v>
      </c>
      <c r="J129" s="16">
        <f>IF([月份]="","",J128+[獲利]-[提領金額])</f>
        <v>552142.20644011477</v>
      </c>
    </row>
    <row r="130" spans="4:10">
      <c r="D130" s="17">
        <f t="shared" si="2"/>
        <v>127</v>
      </c>
      <c r="E130" s="17">
        <f>IF([月份]="","",IF(F129=12,E129+1,E129))</f>
        <v>10</v>
      </c>
      <c r="F130" s="17">
        <f>IF([月份]="","",IF(MOD([月份],12)=0,12,MOD([月份],12)))</f>
        <v>7</v>
      </c>
      <c r="G130" s="17" t="str">
        <f>IF([月份]="","",[年度]&amp;"年"&amp;[月]&amp;"月")</f>
        <v>10年7月</v>
      </c>
      <c r="H130" s="16">
        <f>IF([月份]="","",IF(勞保年金月領金額&gt;J129,J129+[獲利],勞保年金月領金額))</f>
        <v>20414</v>
      </c>
      <c r="I130" s="16">
        <f>IF([月份]="","",J129*投資報酬率/12)</f>
        <v>3680.9480429340983</v>
      </c>
      <c r="J130" s="16">
        <f>IF([月份]="","",J129+[獲利]-[提領金額])</f>
        <v>535409.15448304883</v>
      </c>
    </row>
    <row r="131" spans="4:10">
      <c r="D131" s="17">
        <f t="shared" si="2"/>
        <v>128</v>
      </c>
      <c r="E131" s="17">
        <f>IF([月份]="","",IF(F130=12,E130+1,E130))</f>
        <v>10</v>
      </c>
      <c r="F131" s="17">
        <f>IF([月份]="","",IF(MOD([月份],12)=0,12,MOD([月份],12)))</f>
        <v>8</v>
      </c>
      <c r="G131" s="17" t="str">
        <f>IF([月份]="","",[年度]&amp;"年"&amp;[月]&amp;"月")</f>
        <v>10年8月</v>
      </c>
      <c r="H131" s="16">
        <f>IF([月份]="","",IF(勞保年金月領金額&gt;J130,J130+[獲利],勞保年金月領金額))</f>
        <v>20414</v>
      </c>
      <c r="I131" s="16">
        <f>IF([月份]="","",J130*投資報酬率/12)</f>
        <v>3569.3943632203259</v>
      </c>
      <c r="J131" s="16">
        <f>IF([月份]="","",J130+[獲利]-[提領金額])</f>
        <v>518564.54884626914</v>
      </c>
    </row>
    <row r="132" spans="4:10">
      <c r="D132" s="17">
        <f t="shared" si="2"/>
        <v>129</v>
      </c>
      <c r="E132" s="17">
        <f>IF([月份]="","",IF(F131=12,E131+1,E131))</f>
        <v>10</v>
      </c>
      <c r="F132" s="17">
        <f>IF([月份]="","",IF(MOD([月份],12)=0,12,MOD([月份],12)))</f>
        <v>9</v>
      </c>
      <c r="G132" s="17" t="str">
        <f>IF([月份]="","",[年度]&amp;"年"&amp;[月]&amp;"月")</f>
        <v>10年9月</v>
      </c>
      <c r="H132" s="16">
        <f>IF([月份]="","",IF(勞保年金月領金額&gt;J131,J131+[獲利],勞保年金月領金額))</f>
        <v>20414</v>
      </c>
      <c r="I132" s="16">
        <f>IF([月份]="","",J131*投資報酬率/12)</f>
        <v>3457.0969923084613</v>
      </c>
      <c r="J132" s="16">
        <f>IF([月份]="","",J131+[獲利]-[提領金額])</f>
        <v>501607.64583857759</v>
      </c>
    </row>
    <row r="133" spans="4:10">
      <c r="D133" s="17">
        <f t="shared" si="2"/>
        <v>130</v>
      </c>
      <c r="E133" s="17">
        <f>IF([月份]="","",IF(F132=12,E132+1,E132))</f>
        <v>10</v>
      </c>
      <c r="F133" s="17">
        <f>IF([月份]="","",IF(MOD([月份],12)=0,12,MOD([月份],12)))</f>
        <v>10</v>
      </c>
      <c r="G133" s="17" t="str">
        <f>IF([月份]="","",[年度]&amp;"年"&amp;[月]&amp;"月")</f>
        <v>10年10月</v>
      </c>
      <c r="H133" s="16">
        <f>IF([月份]="","",IF(勞保年金月領金額&gt;J132,J132+[獲利],勞保年金月領金額))</f>
        <v>20414</v>
      </c>
      <c r="I133" s="16">
        <f>IF([月份]="","",J132*投資報酬率/12)</f>
        <v>3344.0509722571842</v>
      </c>
      <c r="J133" s="16">
        <f>IF([月份]="","",J132+[獲利]-[提領金額])</f>
        <v>484537.69681083475</v>
      </c>
    </row>
    <row r="134" spans="4:10">
      <c r="D134" s="17">
        <f t="shared" ref="D134:D197" si="3">IF(OR(J133=0,J133=""),"",D133+1)</f>
        <v>131</v>
      </c>
      <c r="E134" s="17">
        <f>IF([月份]="","",IF(F133=12,E133+1,E133))</f>
        <v>10</v>
      </c>
      <c r="F134" s="17">
        <f>IF([月份]="","",IF(MOD([月份],12)=0,12,MOD([月份],12)))</f>
        <v>11</v>
      </c>
      <c r="G134" s="17" t="str">
        <f>IF([月份]="","",[年度]&amp;"年"&amp;[月]&amp;"月")</f>
        <v>10年11月</v>
      </c>
      <c r="H134" s="16">
        <f>IF([月份]="","",IF(勞保年金月領金額&gt;J133,J133+[獲利],勞保年金月領金額))</f>
        <v>20414</v>
      </c>
      <c r="I134" s="16">
        <f>IF([月份]="","",J133*投資報酬率/12)</f>
        <v>3230.2513120722319</v>
      </c>
      <c r="J134" s="16">
        <f>IF([月份]="","",J133+[獲利]-[提領金額])</f>
        <v>467353.94812290696</v>
      </c>
    </row>
    <row r="135" spans="4:10">
      <c r="D135" s="17">
        <f t="shared" si="3"/>
        <v>132</v>
      </c>
      <c r="E135" s="17">
        <f>IF([月份]="","",IF(F134=12,E134+1,E134))</f>
        <v>10</v>
      </c>
      <c r="F135" s="17">
        <f>IF([月份]="","",IF(MOD([月份],12)=0,12,MOD([月份],12)))</f>
        <v>12</v>
      </c>
      <c r="G135" s="17" t="str">
        <f>IF([月份]="","",[年度]&amp;"年"&amp;[月]&amp;"月")</f>
        <v>10年12月</v>
      </c>
      <c r="H135" s="16">
        <f>IF([月份]="","",IF(勞保年金月領金額&gt;J134,J134+[獲利],勞保年金月領金額))</f>
        <v>20414</v>
      </c>
      <c r="I135" s="16">
        <f>IF([月份]="","",J134*投資報酬率/12)</f>
        <v>3115.6929874860466</v>
      </c>
      <c r="J135" s="16">
        <f>IF([月份]="","",J134+[獲利]-[提領金額])</f>
        <v>450055.64111039299</v>
      </c>
    </row>
    <row r="136" spans="4:10">
      <c r="D136" s="17">
        <f t="shared" si="3"/>
        <v>133</v>
      </c>
      <c r="E136" s="17">
        <f>IF([月份]="","",IF(F135=12,E135+1,E135))</f>
        <v>11</v>
      </c>
      <c r="F136" s="17">
        <f>IF([月份]="","",IF(MOD([月份],12)=0,12,MOD([月份],12)))</f>
        <v>1</v>
      </c>
      <c r="G136" s="17" t="str">
        <f>IF([月份]="","",[年度]&amp;"年"&amp;[月]&amp;"月")</f>
        <v>11年1月</v>
      </c>
      <c r="H136" s="16">
        <f>IF([月份]="","",IF(勞保年金月領金額&gt;J135,J135+[獲利],勞保年金月領金額))</f>
        <v>20414</v>
      </c>
      <c r="I136" s="16">
        <f>IF([月份]="","",J135*投資報酬率/12)</f>
        <v>3000.3709407359534</v>
      </c>
      <c r="J136" s="16">
        <f>IF([月份]="","",J135+[獲利]-[提領金額])</f>
        <v>432642.01205112896</v>
      </c>
    </row>
    <row r="137" spans="4:10">
      <c r="D137" s="17">
        <f t="shared" si="3"/>
        <v>134</v>
      </c>
      <c r="E137" s="17">
        <f>IF([月份]="","",IF(F136=12,E136+1,E136))</f>
        <v>11</v>
      </c>
      <c r="F137" s="17">
        <f>IF([月份]="","",IF(MOD([月份],12)=0,12,MOD([月份],12)))</f>
        <v>2</v>
      </c>
      <c r="G137" s="17" t="str">
        <f>IF([月份]="","",[年度]&amp;"年"&amp;[月]&amp;"月")</f>
        <v>11年2月</v>
      </c>
      <c r="H137" s="16">
        <f>IF([月份]="","",IF(勞保年金月領金額&gt;J136,J136+[獲利],勞保年金月領金額))</f>
        <v>20414</v>
      </c>
      <c r="I137" s="16">
        <f>IF([月份]="","",J136*投資報酬率/12)</f>
        <v>2884.2800803408595</v>
      </c>
      <c r="J137" s="16">
        <f>IF([月份]="","",J136+[獲利]-[提領金額])</f>
        <v>415112.29213146982</v>
      </c>
    </row>
    <row r="138" spans="4:10">
      <c r="D138" s="17">
        <f t="shared" si="3"/>
        <v>135</v>
      </c>
      <c r="E138" s="17">
        <f>IF([月份]="","",IF(F137=12,E137+1,E137))</f>
        <v>11</v>
      </c>
      <c r="F138" s="17">
        <f>IF([月份]="","",IF(MOD([月份],12)=0,12,MOD([月份],12)))</f>
        <v>3</v>
      </c>
      <c r="G138" s="17" t="str">
        <f>IF([月份]="","",[年度]&amp;"年"&amp;[月]&amp;"月")</f>
        <v>11年3月</v>
      </c>
      <c r="H138" s="16">
        <f>IF([月份]="","",IF(勞保年金月領金額&gt;J137,J137+[獲利],勞保年金月領金額))</f>
        <v>20414</v>
      </c>
      <c r="I138" s="16">
        <f>IF([月份]="","",J137*投資報酬率/12)</f>
        <v>2767.4152808764652</v>
      </c>
      <c r="J138" s="16">
        <f>IF([月份]="","",J137+[獲利]-[提領金額])</f>
        <v>397465.70741234627</v>
      </c>
    </row>
    <row r="139" spans="4:10">
      <c r="D139" s="17">
        <f t="shared" si="3"/>
        <v>136</v>
      </c>
      <c r="E139" s="17">
        <f>IF([月份]="","",IF(F138=12,E138+1,E138))</f>
        <v>11</v>
      </c>
      <c r="F139" s="17">
        <f>IF([月份]="","",IF(MOD([月份],12)=0,12,MOD([月份],12)))</f>
        <v>4</v>
      </c>
      <c r="G139" s="17" t="str">
        <f>IF([月份]="","",[年度]&amp;"年"&amp;[月]&amp;"月")</f>
        <v>11年4月</v>
      </c>
      <c r="H139" s="16">
        <f>IF([月份]="","",IF(勞保年金月領金額&gt;J138,J138+[獲利],勞保年金月領金額))</f>
        <v>20414</v>
      </c>
      <c r="I139" s="16">
        <f>IF([月份]="","",J138*投資報酬率/12)</f>
        <v>2649.7713827489752</v>
      </c>
      <c r="J139" s="16">
        <f>IF([月份]="","",J138+[獲利]-[提領金額])</f>
        <v>379701.47879509523</v>
      </c>
    </row>
    <row r="140" spans="4:10">
      <c r="D140" s="17">
        <f t="shared" si="3"/>
        <v>137</v>
      </c>
      <c r="E140" s="17">
        <f>IF([月份]="","",IF(F139=12,E139+1,E139))</f>
        <v>11</v>
      </c>
      <c r="F140" s="17">
        <f>IF([月份]="","",IF(MOD([月份],12)=0,12,MOD([月份],12)))</f>
        <v>5</v>
      </c>
      <c r="G140" s="17" t="str">
        <f>IF([月份]="","",[年度]&amp;"年"&amp;[月]&amp;"月")</f>
        <v>11年5月</v>
      </c>
      <c r="H140" s="16">
        <f>IF([月份]="","",IF(勞保年金月領金額&gt;J139,J139+[獲利],勞保年金月領金額))</f>
        <v>20414</v>
      </c>
      <c r="I140" s="16">
        <f>IF([月份]="","",J139*投資報酬率/12)</f>
        <v>2531.3431919673017</v>
      </c>
      <c r="J140" s="16">
        <f>IF([月份]="","",J139+[獲利]-[提領金額])</f>
        <v>361818.82198706252</v>
      </c>
    </row>
    <row r="141" spans="4:10">
      <c r="D141" s="17">
        <f t="shared" si="3"/>
        <v>138</v>
      </c>
      <c r="E141" s="17">
        <f>IF([月份]="","",IF(F140=12,E140+1,E140))</f>
        <v>11</v>
      </c>
      <c r="F141" s="17">
        <f>IF([月份]="","",IF(MOD([月份],12)=0,12,MOD([月份],12)))</f>
        <v>6</v>
      </c>
      <c r="G141" s="17" t="str">
        <f>IF([月份]="","",[年度]&amp;"年"&amp;[月]&amp;"月")</f>
        <v>11年6月</v>
      </c>
      <c r="H141" s="16">
        <f>IF([月份]="","",IF(勞保年金月領金額&gt;J140,J140+[獲利],勞保年金月領金額))</f>
        <v>20414</v>
      </c>
      <c r="I141" s="16">
        <f>IF([月份]="","",J140*投資報酬率/12)</f>
        <v>2412.12547991375</v>
      </c>
      <c r="J141" s="16">
        <f>IF([月份]="","",J140+[獲利]-[提領金額])</f>
        <v>343816.94746697624</v>
      </c>
    </row>
    <row r="142" spans="4:10">
      <c r="D142" s="17">
        <f t="shared" si="3"/>
        <v>139</v>
      </c>
      <c r="E142" s="17">
        <f>IF([月份]="","",IF(F141=12,E141+1,E141))</f>
        <v>11</v>
      </c>
      <c r="F142" s="17">
        <f>IF([月份]="","",IF(MOD([月份],12)=0,12,MOD([月份],12)))</f>
        <v>7</v>
      </c>
      <c r="G142" s="17" t="str">
        <f>IF([月份]="","",[年度]&amp;"年"&amp;[月]&amp;"月")</f>
        <v>11年7月</v>
      </c>
      <c r="H142" s="16">
        <f>IF([月份]="","",IF(勞保年金月領金額&gt;J141,J141+[獲利],勞保年金月領金額))</f>
        <v>20414</v>
      </c>
      <c r="I142" s="16">
        <f>IF([月份]="","",J141*投資報酬率/12)</f>
        <v>2292.1129831131752</v>
      </c>
      <c r="J142" s="16">
        <f>IF([月份]="","",J141+[獲利]-[提領金額])</f>
        <v>325695.0604500894</v>
      </c>
    </row>
    <row r="143" spans="4:10">
      <c r="D143" s="17">
        <f t="shared" si="3"/>
        <v>140</v>
      </c>
      <c r="E143" s="17">
        <f>IF([月份]="","",IF(F142=12,E142+1,E142))</f>
        <v>11</v>
      </c>
      <c r="F143" s="17">
        <f>IF([月份]="","",IF(MOD([月份],12)=0,12,MOD([月份],12)))</f>
        <v>8</v>
      </c>
      <c r="G143" s="17" t="str">
        <f>IF([月份]="","",[年度]&amp;"年"&amp;[月]&amp;"月")</f>
        <v>11年8月</v>
      </c>
      <c r="H143" s="16">
        <f>IF([月份]="","",IF(勞保年金月領金額&gt;J142,J142+[獲利],勞保年金月領金額))</f>
        <v>20414</v>
      </c>
      <c r="I143" s="16">
        <f>IF([月份]="","",J142*投資報酬率/12)</f>
        <v>2171.3004030005959</v>
      </c>
      <c r="J143" s="16">
        <f>IF([月份]="","",J142+[獲利]-[提領金額])</f>
        <v>307452.36085309001</v>
      </c>
    </row>
    <row r="144" spans="4:10">
      <c r="D144" s="17">
        <f t="shared" si="3"/>
        <v>141</v>
      </c>
      <c r="E144" s="17">
        <f>IF([月份]="","",IF(F143=12,E143+1,E143))</f>
        <v>11</v>
      </c>
      <c r="F144" s="17">
        <f>IF([月份]="","",IF(MOD([月份],12)=0,12,MOD([月份],12)))</f>
        <v>9</v>
      </c>
      <c r="G144" s="17" t="str">
        <f>IF([月份]="","",[年度]&amp;"年"&amp;[月]&amp;"月")</f>
        <v>11年9月</v>
      </c>
      <c r="H144" s="16">
        <f>IF([月份]="","",IF(勞保年金月領金額&gt;J143,J143+[獲利],勞保年金月領金額))</f>
        <v>20414</v>
      </c>
      <c r="I144" s="16">
        <f>IF([月份]="","",J143*投資報酬率/12)</f>
        <v>2049.682405687267</v>
      </c>
      <c r="J144" s="16">
        <f>IF([月份]="","",J143+[獲利]-[提領金額])</f>
        <v>289088.0432587773</v>
      </c>
    </row>
    <row r="145" spans="4:10">
      <c r="D145" s="17">
        <f t="shared" si="3"/>
        <v>142</v>
      </c>
      <c r="E145" s="17">
        <f>IF([月份]="","",IF(F144=12,E144+1,E144))</f>
        <v>11</v>
      </c>
      <c r="F145" s="17">
        <f>IF([月份]="","",IF(MOD([月份],12)=0,12,MOD([月份],12)))</f>
        <v>10</v>
      </c>
      <c r="G145" s="17" t="str">
        <f>IF([月份]="","",[年度]&amp;"年"&amp;[月]&amp;"月")</f>
        <v>11年10月</v>
      </c>
      <c r="H145" s="16">
        <f>IF([月份]="","",IF(勞保年金月領金額&gt;J144,J144+[獲利],勞保年金月領金額))</f>
        <v>20414</v>
      </c>
      <c r="I145" s="16">
        <f>IF([月份]="","",J144*投資報酬率/12)</f>
        <v>1927.253621725182</v>
      </c>
      <c r="J145" s="16">
        <f>IF([月份]="","",J144+[獲利]-[提領金額])</f>
        <v>270601.29688050249</v>
      </c>
    </row>
    <row r="146" spans="4:10">
      <c r="D146" s="17">
        <f t="shared" si="3"/>
        <v>143</v>
      </c>
      <c r="E146" s="17">
        <f>IF([月份]="","",IF(F145=12,E145+1,E145))</f>
        <v>11</v>
      </c>
      <c r="F146" s="17">
        <f>IF([月份]="","",IF(MOD([月份],12)=0,12,MOD([月份],12)))</f>
        <v>11</v>
      </c>
      <c r="G146" s="17" t="str">
        <f>IF([月份]="","",[年度]&amp;"年"&amp;[月]&amp;"月")</f>
        <v>11年11月</v>
      </c>
      <c r="H146" s="16">
        <f>IF([月份]="","",IF(勞保年金月領金額&gt;J145,J145+[獲利],勞保年金月領金額))</f>
        <v>20414</v>
      </c>
      <c r="I146" s="16">
        <f>IF([月份]="","",J145*投資報酬率/12)</f>
        <v>1804.0086458700168</v>
      </c>
      <c r="J146" s="16">
        <f>IF([月份]="","",J145+[獲利]-[提領金額])</f>
        <v>251991.30552637251</v>
      </c>
    </row>
    <row r="147" spans="4:10">
      <c r="D147" s="17">
        <f t="shared" si="3"/>
        <v>144</v>
      </c>
      <c r="E147" s="17">
        <f>IF([月份]="","",IF(F146=12,E146+1,E146))</f>
        <v>11</v>
      </c>
      <c r="F147" s="17">
        <f>IF([月份]="","",IF(MOD([月份],12)=0,12,MOD([月份],12)))</f>
        <v>12</v>
      </c>
      <c r="G147" s="17" t="str">
        <f>IF([月份]="","",[年度]&amp;"年"&amp;[月]&amp;"月")</f>
        <v>11年12月</v>
      </c>
      <c r="H147" s="16">
        <f>IF([月份]="","",IF(勞保年金月領金額&gt;J146,J146+[獲利],勞保年金月領金額))</f>
        <v>20414</v>
      </c>
      <c r="I147" s="16">
        <f>IF([月份]="","",J146*投資報酬率/12)</f>
        <v>1679.9420368424835</v>
      </c>
      <c r="J147" s="16">
        <f>IF([月份]="","",J146+[獲利]-[提領金額])</f>
        <v>233257.247563215</v>
      </c>
    </row>
    <row r="148" spans="4:10">
      <c r="D148" s="17">
        <f t="shared" si="3"/>
        <v>145</v>
      </c>
      <c r="E148" s="17">
        <f>IF([月份]="","",IF(F147=12,E147+1,E147))</f>
        <v>12</v>
      </c>
      <c r="F148" s="17">
        <f>IF([月份]="","",IF(MOD([月份],12)=0,12,MOD([月份],12)))</f>
        <v>1</v>
      </c>
      <c r="G148" s="17" t="str">
        <f>IF([月份]="","",[年度]&amp;"年"&amp;[月]&amp;"月")</f>
        <v>12年1月</v>
      </c>
      <c r="H148" s="16">
        <f>IF([月份]="","",IF(勞保年金月領金額&gt;J147,J147+[獲利],勞保年金月領金額))</f>
        <v>20414</v>
      </c>
      <c r="I148" s="16">
        <f>IF([月份]="","",J147*投資報酬率/12)</f>
        <v>1555.0483170881</v>
      </c>
      <c r="J148" s="16">
        <f>IF([月份]="","",J147+[獲利]-[提領金額])</f>
        <v>214398.29588030311</v>
      </c>
    </row>
    <row r="149" spans="4:10">
      <c r="D149" s="17">
        <f t="shared" si="3"/>
        <v>146</v>
      </c>
      <c r="E149" s="17">
        <f>IF([月份]="","",IF(F148=12,E148+1,E148))</f>
        <v>12</v>
      </c>
      <c r="F149" s="17">
        <f>IF([月份]="","",IF(MOD([月份],12)=0,12,MOD([月份],12)))</f>
        <v>2</v>
      </c>
      <c r="G149" s="17" t="str">
        <f>IF([月份]="","",[年度]&amp;"年"&amp;[月]&amp;"月")</f>
        <v>12年2月</v>
      </c>
      <c r="H149" s="16">
        <f>IF([月份]="","",IF(勞保年金月領金額&gt;J148,J148+[獲利],勞保年金月領金額))</f>
        <v>20414</v>
      </c>
      <c r="I149" s="16">
        <f>IF([月份]="","",J148*投資報酬率/12)</f>
        <v>1429.321972535354</v>
      </c>
      <c r="J149" s="16">
        <f>IF([月份]="","",J148+[獲利]-[提領金額])</f>
        <v>195413.61785283845</v>
      </c>
    </row>
    <row r="150" spans="4:10">
      <c r="D150" s="17">
        <f t="shared" si="3"/>
        <v>147</v>
      </c>
      <c r="E150" s="17">
        <f>IF([月份]="","",IF(F149=12,E149+1,E149))</f>
        <v>12</v>
      </c>
      <c r="F150" s="17">
        <f>IF([月份]="","",IF(MOD([月份],12)=0,12,MOD([月份],12)))</f>
        <v>3</v>
      </c>
      <c r="G150" s="17" t="str">
        <f>IF([月份]="","",[年度]&amp;"年"&amp;[月]&amp;"月")</f>
        <v>12年3月</v>
      </c>
      <c r="H150" s="16">
        <f>IF([月份]="","",IF(勞保年金月領金額&gt;J149,J149+[獲利],勞保年金月領金額))</f>
        <v>20414</v>
      </c>
      <c r="I150" s="16">
        <f>IF([月份]="","",J149*投資報酬率/12)</f>
        <v>1302.7574523522565</v>
      </c>
      <c r="J150" s="16">
        <f>IF([月份]="","",J149+[獲利]-[提領金額])</f>
        <v>176302.37530519071</v>
      </c>
    </row>
    <row r="151" spans="4:10">
      <c r="D151" s="17">
        <f t="shared" si="3"/>
        <v>148</v>
      </c>
      <c r="E151" s="17">
        <f>IF([月份]="","",IF(F150=12,E150+1,E150))</f>
        <v>12</v>
      </c>
      <c r="F151" s="17">
        <f>IF([月份]="","",IF(MOD([月份],12)=0,12,MOD([月份],12)))</f>
        <v>4</v>
      </c>
      <c r="G151" s="17" t="str">
        <f>IF([月份]="","",[年度]&amp;"年"&amp;[月]&amp;"月")</f>
        <v>12年4月</v>
      </c>
      <c r="H151" s="16">
        <f>IF([月份]="","",IF(勞保年金月領金額&gt;J150,J150+[獲利],勞保年金月領金額))</f>
        <v>20414</v>
      </c>
      <c r="I151" s="16">
        <f>IF([月份]="","",J150*投資報酬率/12)</f>
        <v>1175.3491687012713</v>
      </c>
      <c r="J151" s="16">
        <f>IF([月份]="","",J150+[獲利]-[提領金額])</f>
        <v>157063.72447389198</v>
      </c>
    </row>
    <row r="152" spans="4:10">
      <c r="D152" s="17">
        <f t="shared" si="3"/>
        <v>149</v>
      </c>
      <c r="E152" s="17">
        <f>IF([月份]="","",IF(F151=12,E151+1,E151))</f>
        <v>12</v>
      </c>
      <c r="F152" s="17">
        <f>IF([月份]="","",IF(MOD([月份],12)=0,12,MOD([月份],12)))</f>
        <v>5</v>
      </c>
      <c r="G152" s="17" t="str">
        <f>IF([月份]="","",[年度]&amp;"年"&amp;[月]&amp;"月")</f>
        <v>12年5月</v>
      </c>
      <c r="H152" s="16">
        <f>IF([月份]="","",IF(勞保年金月領金額&gt;J151,J151+[獲利],勞保年金月領金額))</f>
        <v>20414</v>
      </c>
      <c r="I152" s="16">
        <f>IF([月份]="","",J151*投資報酬率/12)</f>
        <v>1047.0914964926133</v>
      </c>
      <c r="J152" s="16">
        <f>IF([月份]="","",J151+[獲利]-[提領金額])</f>
        <v>137696.8159703846</v>
      </c>
    </row>
    <row r="153" spans="4:10">
      <c r="D153" s="17">
        <f t="shared" si="3"/>
        <v>150</v>
      </c>
      <c r="E153" s="17">
        <f>IF([月份]="","",IF(F152=12,E152+1,E152))</f>
        <v>12</v>
      </c>
      <c r="F153" s="17">
        <f>IF([月份]="","",IF(MOD([月份],12)=0,12,MOD([月份],12)))</f>
        <v>6</v>
      </c>
      <c r="G153" s="17" t="str">
        <f>IF([月份]="","",[年度]&amp;"年"&amp;[月]&amp;"月")</f>
        <v>12年6月</v>
      </c>
      <c r="H153" s="16">
        <f>IF([月份]="","",IF(勞保年金月領金額&gt;J152,J152+[獲利],勞保年金月領金額))</f>
        <v>20414</v>
      </c>
      <c r="I153" s="16">
        <f>IF([月份]="","",J152*投資報酬率/12)</f>
        <v>917.97877313589743</v>
      </c>
      <c r="J153" s="16">
        <f>IF([月份]="","",J152+[獲利]-[提領金額])</f>
        <v>118200.7947435205</v>
      </c>
    </row>
    <row r="154" spans="4:10">
      <c r="D154" s="17">
        <f t="shared" si="3"/>
        <v>151</v>
      </c>
      <c r="E154" s="17">
        <f>IF([月份]="","",IF(F153=12,E153+1,E153))</f>
        <v>12</v>
      </c>
      <c r="F154" s="17">
        <f>IF([月份]="","",IF(MOD([月份],12)=0,12,MOD([月份],12)))</f>
        <v>7</v>
      </c>
      <c r="G154" s="17" t="str">
        <f>IF([月份]="","",[年度]&amp;"年"&amp;[月]&amp;"月")</f>
        <v>12年7月</v>
      </c>
      <c r="H154" s="16">
        <f>IF([月份]="","",IF(勞保年金月領金額&gt;J153,J153+[獲利],勞保年金月領金額))</f>
        <v>20414</v>
      </c>
      <c r="I154" s="16">
        <f>IF([月份]="","",J153*投資報酬率/12)</f>
        <v>788.00529829013669</v>
      </c>
      <c r="J154" s="16">
        <f>IF([月份]="","",J153+[獲利]-[提領金額])</f>
        <v>98574.800041810639</v>
      </c>
    </row>
    <row r="155" spans="4:10">
      <c r="D155" s="17">
        <f t="shared" si="3"/>
        <v>152</v>
      </c>
      <c r="E155" s="17">
        <f>IF([月份]="","",IF(F154=12,E154+1,E154))</f>
        <v>12</v>
      </c>
      <c r="F155" s="17">
        <f>IF([月份]="","",IF(MOD([月份],12)=0,12,MOD([月份],12)))</f>
        <v>8</v>
      </c>
      <c r="G155" s="17" t="str">
        <f>IF([月份]="","",[年度]&amp;"年"&amp;[月]&amp;"月")</f>
        <v>12年8月</v>
      </c>
      <c r="H155" s="16">
        <f>IF([月份]="","",IF(勞保年金月領金額&gt;J154,J154+[獲利],勞保年金月領金額))</f>
        <v>20414</v>
      </c>
      <c r="I155" s="16">
        <f>IF([月份]="","",J154*投資報酬率/12)</f>
        <v>657.16533361207087</v>
      </c>
      <c r="J155" s="16">
        <f>IF([月份]="","",J154+[獲利]-[提領金額])</f>
        <v>78817.965375422704</v>
      </c>
    </row>
    <row r="156" spans="4:10">
      <c r="D156" s="17">
        <f t="shared" si="3"/>
        <v>153</v>
      </c>
      <c r="E156" s="17">
        <f>IF([月份]="","",IF(F155=12,E155+1,E155))</f>
        <v>12</v>
      </c>
      <c r="F156" s="17">
        <f>IF([月份]="","",IF(MOD([月份],12)=0,12,MOD([月份],12)))</f>
        <v>9</v>
      </c>
      <c r="G156" s="17" t="str">
        <f>IF([月份]="","",[年度]&amp;"年"&amp;[月]&amp;"月")</f>
        <v>12年9月</v>
      </c>
      <c r="H156" s="16">
        <f>IF([月份]="","",IF(勞保年金月領金額&gt;J155,J155+[獲利],勞保年金月領金額))</f>
        <v>20414</v>
      </c>
      <c r="I156" s="16">
        <f>IF([月份]="","",J155*投資報酬率/12)</f>
        <v>525.45310250281807</v>
      </c>
      <c r="J156" s="16">
        <f>IF([月份]="","",J155+[獲利]-[提領金額])</f>
        <v>58929.418477925516</v>
      </c>
    </row>
    <row r="157" spans="4:10">
      <c r="D157" s="17">
        <f t="shared" si="3"/>
        <v>154</v>
      </c>
      <c r="E157" s="17">
        <f>IF([月份]="","",IF(F156=12,E156+1,E156))</f>
        <v>12</v>
      </c>
      <c r="F157" s="17">
        <f>IF([月份]="","",IF(MOD([月份],12)=0,12,MOD([月份],12)))</f>
        <v>10</v>
      </c>
      <c r="G157" s="17" t="str">
        <f>IF([月份]="","",[年度]&amp;"年"&amp;[月]&amp;"月")</f>
        <v>12年10月</v>
      </c>
      <c r="H157" s="16">
        <f>IF([月份]="","",IF(勞保年金月領金額&gt;J156,J156+[獲利],勞保年金月領金額))</f>
        <v>20414</v>
      </c>
      <c r="I157" s="16">
        <f>IF([月份]="","",J156*投資報酬率/12)</f>
        <v>392.86278985283678</v>
      </c>
      <c r="J157" s="16">
        <f>IF([月份]="","",J156+[獲利]-[提領金額])</f>
        <v>38908.281267778351</v>
      </c>
    </row>
    <row r="158" spans="4:10">
      <c r="D158" s="17">
        <f t="shared" si="3"/>
        <v>155</v>
      </c>
      <c r="E158" s="17">
        <f>IF([月份]="","",IF(F157=12,E157+1,E157))</f>
        <v>12</v>
      </c>
      <c r="F158" s="17">
        <f>IF([月份]="","",IF(MOD([月份],12)=0,12,MOD([月份],12)))</f>
        <v>11</v>
      </c>
      <c r="G158" s="17" t="str">
        <f>IF([月份]="","",[年度]&amp;"年"&amp;[月]&amp;"月")</f>
        <v>12年11月</v>
      </c>
      <c r="H158" s="16">
        <f>IF([月份]="","",IF(勞保年金月領金額&gt;J157,J157+[獲利],勞保年金月領金額))</f>
        <v>20414</v>
      </c>
      <c r="I158" s="16">
        <f>IF([月份]="","",J157*投資報酬率/12)</f>
        <v>259.38854178518903</v>
      </c>
      <c r="J158" s="16">
        <f>IF([月份]="","",J157+[獲利]-[提領金額])</f>
        <v>18753.669809563544</v>
      </c>
    </row>
    <row r="159" spans="4:10">
      <c r="D159" s="17">
        <f t="shared" si="3"/>
        <v>156</v>
      </c>
      <c r="E159" s="17">
        <f>IF([月份]="","",IF(F158=12,E158+1,E158))</f>
        <v>12</v>
      </c>
      <c r="F159" s="17">
        <f>IF([月份]="","",IF(MOD([月份],12)=0,12,MOD([月份],12)))</f>
        <v>12</v>
      </c>
      <c r="G159" s="17" t="str">
        <f>IF([月份]="","",[年度]&amp;"年"&amp;[月]&amp;"月")</f>
        <v>12年12月</v>
      </c>
      <c r="H159" s="16">
        <f>IF([月份]="","",IF(勞保年金月領金額&gt;J158,J158+[獲利],勞保年金月領金額))</f>
        <v>18878.694274960635</v>
      </c>
      <c r="I159" s="16">
        <f>IF([月份]="","",J158*投資報酬率/12)</f>
        <v>125.0244653970903</v>
      </c>
      <c r="J159" s="16">
        <f>IF([月份]="","",J158+[獲利]-[提領金額])</f>
        <v>0</v>
      </c>
    </row>
    <row r="160" spans="4:10">
      <c r="D160" s="17" t="str">
        <f t="shared" si="3"/>
        <v/>
      </c>
      <c r="E160" s="17" t="str">
        <f>IF([月份]="","",IF(F159=12,E159+1,E159))</f>
        <v/>
      </c>
      <c r="F160" s="17" t="str">
        <f>IF([月份]="","",IF(MOD([月份],12)=0,12,MOD([月份],12)))</f>
        <v/>
      </c>
      <c r="G160" s="17" t="str">
        <f>IF([月份]="","",[年度]&amp;"年"&amp;[月]&amp;"月")</f>
        <v/>
      </c>
      <c r="H160" s="16" t="str">
        <f>IF([月份]="","",IF(勞保年金月領金額&gt;J159,J159+[獲利],勞保年金月領金額))</f>
        <v/>
      </c>
      <c r="I160" s="16" t="str">
        <f>IF([月份]="","",J159*投資報酬率/12)</f>
        <v/>
      </c>
      <c r="J160" s="16" t="str">
        <f>IF([月份]="","",J159+[獲利]-[提領金額])</f>
        <v/>
      </c>
    </row>
    <row r="161" spans="4:10">
      <c r="D161" s="17" t="str">
        <f t="shared" si="3"/>
        <v/>
      </c>
      <c r="E161" s="17" t="str">
        <f>IF([月份]="","",IF(F160=12,E160+1,E160))</f>
        <v/>
      </c>
      <c r="F161" s="17" t="str">
        <f>IF([月份]="","",IF(MOD([月份],12)=0,12,MOD([月份],12)))</f>
        <v/>
      </c>
      <c r="G161" s="17" t="str">
        <f>IF([月份]="","",[年度]&amp;"年"&amp;[月]&amp;"月")</f>
        <v/>
      </c>
      <c r="H161" s="16" t="str">
        <f>IF([月份]="","",IF(勞保年金月領金額&gt;J160,J160+[獲利],勞保年金月領金額))</f>
        <v/>
      </c>
      <c r="I161" s="16" t="str">
        <f>IF([月份]="","",J160*投資報酬率/12)</f>
        <v/>
      </c>
      <c r="J161" s="16" t="str">
        <f>IF([月份]="","",J160+[獲利]-[提領金額])</f>
        <v/>
      </c>
    </row>
    <row r="162" spans="4:10">
      <c r="D162" s="17" t="str">
        <f t="shared" si="3"/>
        <v/>
      </c>
      <c r="E162" s="17" t="str">
        <f>IF([月份]="","",IF(F161=12,E161+1,E161))</f>
        <v/>
      </c>
      <c r="F162" s="17" t="str">
        <f>IF([月份]="","",IF(MOD([月份],12)=0,12,MOD([月份],12)))</f>
        <v/>
      </c>
      <c r="G162" s="17" t="str">
        <f>IF([月份]="","",[年度]&amp;"年"&amp;[月]&amp;"月")</f>
        <v/>
      </c>
      <c r="H162" s="16" t="str">
        <f>IF([月份]="","",IF(勞保年金月領金額&gt;J161,J161+[獲利],勞保年金月領金額))</f>
        <v/>
      </c>
      <c r="I162" s="16" t="str">
        <f>IF([月份]="","",J161*投資報酬率/12)</f>
        <v/>
      </c>
      <c r="J162" s="16" t="str">
        <f>IF([月份]="","",J161+[獲利]-[提領金額])</f>
        <v/>
      </c>
    </row>
    <row r="163" spans="4:10">
      <c r="D163" s="17" t="str">
        <f t="shared" si="3"/>
        <v/>
      </c>
      <c r="E163" s="17" t="str">
        <f>IF([月份]="","",IF(F162=12,E162+1,E162))</f>
        <v/>
      </c>
      <c r="F163" s="17" t="str">
        <f>IF([月份]="","",IF(MOD([月份],12)=0,12,MOD([月份],12)))</f>
        <v/>
      </c>
      <c r="G163" s="17" t="str">
        <f>IF([月份]="","",[年度]&amp;"年"&amp;[月]&amp;"月")</f>
        <v/>
      </c>
      <c r="H163" s="16" t="str">
        <f>IF([月份]="","",IF(勞保年金月領金額&gt;J162,J162+[獲利],勞保年金月領金額))</f>
        <v/>
      </c>
      <c r="I163" s="16" t="str">
        <f>IF([月份]="","",J162*投資報酬率/12)</f>
        <v/>
      </c>
      <c r="J163" s="16" t="str">
        <f>IF([月份]="","",J162+[獲利]-[提領金額])</f>
        <v/>
      </c>
    </row>
    <row r="164" spans="4:10">
      <c r="D164" s="17" t="str">
        <f t="shared" si="3"/>
        <v/>
      </c>
      <c r="E164" s="17" t="str">
        <f>IF([月份]="","",IF(F163=12,E163+1,E163))</f>
        <v/>
      </c>
      <c r="F164" s="17" t="str">
        <f>IF([月份]="","",IF(MOD([月份],12)=0,12,MOD([月份],12)))</f>
        <v/>
      </c>
      <c r="G164" s="17" t="str">
        <f>IF([月份]="","",[年度]&amp;"年"&amp;[月]&amp;"月")</f>
        <v/>
      </c>
      <c r="H164" s="16" t="str">
        <f>IF([月份]="","",IF(勞保年金月領金額&gt;J163,J163+[獲利],勞保年金月領金額))</f>
        <v/>
      </c>
      <c r="I164" s="16" t="str">
        <f>IF([月份]="","",J163*投資報酬率/12)</f>
        <v/>
      </c>
      <c r="J164" s="16" t="str">
        <f>IF([月份]="","",J163+[獲利]-[提領金額])</f>
        <v/>
      </c>
    </row>
    <row r="165" spans="4:10">
      <c r="D165" s="17" t="str">
        <f t="shared" si="3"/>
        <v/>
      </c>
      <c r="E165" s="17" t="str">
        <f>IF([月份]="","",IF(F164=12,E164+1,E164))</f>
        <v/>
      </c>
      <c r="F165" s="17" t="str">
        <f>IF([月份]="","",IF(MOD([月份],12)=0,12,MOD([月份],12)))</f>
        <v/>
      </c>
      <c r="G165" s="17" t="str">
        <f>IF([月份]="","",[年度]&amp;"年"&amp;[月]&amp;"月")</f>
        <v/>
      </c>
      <c r="H165" s="16" t="str">
        <f>IF([月份]="","",IF(勞保年金月領金額&gt;J164,J164+[獲利],勞保年金月領金額))</f>
        <v/>
      </c>
      <c r="I165" s="16" t="str">
        <f>IF([月份]="","",J164*投資報酬率/12)</f>
        <v/>
      </c>
      <c r="J165" s="16" t="str">
        <f>IF([月份]="","",J164+[獲利]-[提領金額])</f>
        <v/>
      </c>
    </row>
    <row r="166" spans="4:10">
      <c r="D166" s="17" t="str">
        <f t="shared" si="3"/>
        <v/>
      </c>
      <c r="E166" s="17" t="str">
        <f>IF([月份]="","",IF(F165=12,E165+1,E165))</f>
        <v/>
      </c>
      <c r="F166" s="17" t="str">
        <f>IF([月份]="","",IF(MOD([月份],12)=0,12,MOD([月份],12)))</f>
        <v/>
      </c>
      <c r="G166" s="17" t="str">
        <f>IF([月份]="","",[年度]&amp;"年"&amp;[月]&amp;"月")</f>
        <v/>
      </c>
      <c r="H166" s="16" t="str">
        <f>IF([月份]="","",IF(勞保年金月領金額&gt;J165,J165+[獲利],勞保年金月領金額))</f>
        <v/>
      </c>
      <c r="I166" s="16" t="str">
        <f>IF([月份]="","",J165*投資報酬率/12)</f>
        <v/>
      </c>
      <c r="J166" s="16" t="str">
        <f>IF([月份]="","",J165+[獲利]-[提領金額])</f>
        <v/>
      </c>
    </row>
    <row r="167" spans="4:10">
      <c r="D167" s="17" t="str">
        <f t="shared" si="3"/>
        <v/>
      </c>
      <c r="E167" s="17" t="str">
        <f>IF([月份]="","",IF(F166=12,E166+1,E166))</f>
        <v/>
      </c>
      <c r="F167" s="17" t="str">
        <f>IF([月份]="","",IF(MOD([月份],12)=0,12,MOD([月份],12)))</f>
        <v/>
      </c>
      <c r="G167" s="17" t="str">
        <f>IF([月份]="","",[年度]&amp;"年"&amp;[月]&amp;"月")</f>
        <v/>
      </c>
      <c r="H167" s="16" t="str">
        <f>IF([月份]="","",IF(勞保年金月領金額&gt;J166,J166+[獲利],勞保年金月領金額))</f>
        <v/>
      </c>
      <c r="I167" s="16" t="str">
        <f>IF([月份]="","",J166*投資報酬率/12)</f>
        <v/>
      </c>
      <c r="J167" s="16" t="str">
        <f>IF([月份]="","",J166+[獲利]-[提領金額])</f>
        <v/>
      </c>
    </row>
    <row r="168" spans="4:10">
      <c r="D168" s="17" t="str">
        <f t="shared" si="3"/>
        <v/>
      </c>
      <c r="E168" s="17" t="str">
        <f>IF([月份]="","",IF(F167=12,E167+1,E167))</f>
        <v/>
      </c>
      <c r="F168" s="17" t="str">
        <f>IF([月份]="","",IF(MOD([月份],12)=0,12,MOD([月份],12)))</f>
        <v/>
      </c>
      <c r="G168" s="17" t="str">
        <f>IF([月份]="","",[年度]&amp;"年"&amp;[月]&amp;"月")</f>
        <v/>
      </c>
      <c r="H168" s="16" t="str">
        <f>IF([月份]="","",IF(勞保年金月領金額&gt;J167,J167+[獲利],勞保年金月領金額))</f>
        <v/>
      </c>
      <c r="I168" s="16" t="str">
        <f>IF([月份]="","",J167*投資報酬率/12)</f>
        <v/>
      </c>
      <c r="J168" s="16" t="str">
        <f>IF([月份]="","",J167+[獲利]-[提領金額])</f>
        <v/>
      </c>
    </row>
    <row r="169" spans="4:10">
      <c r="D169" s="17" t="str">
        <f t="shared" si="3"/>
        <v/>
      </c>
      <c r="E169" s="17" t="str">
        <f>IF([月份]="","",IF(F168=12,E168+1,E168))</f>
        <v/>
      </c>
      <c r="F169" s="17" t="str">
        <f>IF([月份]="","",IF(MOD([月份],12)=0,12,MOD([月份],12)))</f>
        <v/>
      </c>
      <c r="G169" s="17" t="str">
        <f>IF([月份]="","",[年度]&amp;"年"&amp;[月]&amp;"月")</f>
        <v/>
      </c>
      <c r="H169" s="16" t="str">
        <f>IF([月份]="","",IF(勞保年金月領金額&gt;J168,J168+[獲利],勞保年金月領金額))</f>
        <v/>
      </c>
      <c r="I169" s="16" t="str">
        <f>IF([月份]="","",J168*投資報酬率/12)</f>
        <v/>
      </c>
      <c r="J169" s="16" t="str">
        <f>IF([月份]="","",J168+[獲利]-[提領金額])</f>
        <v/>
      </c>
    </row>
    <row r="170" spans="4:10">
      <c r="D170" s="17" t="str">
        <f t="shared" si="3"/>
        <v/>
      </c>
      <c r="E170" s="17" t="str">
        <f>IF([月份]="","",IF(F169=12,E169+1,E169))</f>
        <v/>
      </c>
      <c r="F170" s="17" t="str">
        <f>IF([月份]="","",IF(MOD([月份],12)=0,12,MOD([月份],12)))</f>
        <v/>
      </c>
      <c r="G170" s="17" t="str">
        <f>IF([月份]="","",[年度]&amp;"年"&amp;[月]&amp;"月")</f>
        <v/>
      </c>
      <c r="H170" s="16" t="str">
        <f>IF([月份]="","",IF(勞保年金月領金額&gt;J169,J169+[獲利],勞保年金月領金額))</f>
        <v/>
      </c>
      <c r="I170" s="16" t="str">
        <f>IF([月份]="","",J169*投資報酬率/12)</f>
        <v/>
      </c>
      <c r="J170" s="16" t="str">
        <f>IF([月份]="","",J169+[獲利]-[提領金額])</f>
        <v/>
      </c>
    </row>
    <row r="171" spans="4:10">
      <c r="D171" s="17" t="str">
        <f t="shared" si="3"/>
        <v/>
      </c>
      <c r="E171" s="17" t="str">
        <f>IF([月份]="","",IF(F170=12,E170+1,E170))</f>
        <v/>
      </c>
      <c r="F171" s="17" t="str">
        <f>IF([月份]="","",IF(MOD([月份],12)=0,12,MOD([月份],12)))</f>
        <v/>
      </c>
      <c r="G171" s="17" t="str">
        <f>IF([月份]="","",[年度]&amp;"年"&amp;[月]&amp;"月")</f>
        <v/>
      </c>
      <c r="H171" s="16" t="str">
        <f>IF([月份]="","",IF(勞保年金月領金額&gt;J170,J170+[獲利],勞保年金月領金額))</f>
        <v/>
      </c>
      <c r="I171" s="16" t="str">
        <f>IF([月份]="","",J170*投資報酬率/12)</f>
        <v/>
      </c>
      <c r="J171" s="16" t="str">
        <f>IF([月份]="","",J170+[獲利]-[提領金額])</f>
        <v/>
      </c>
    </row>
    <row r="172" spans="4:10">
      <c r="D172" s="17" t="str">
        <f t="shared" si="3"/>
        <v/>
      </c>
      <c r="E172" s="17" t="str">
        <f>IF([月份]="","",IF(F171=12,E171+1,E171))</f>
        <v/>
      </c>
      <c r="F172" s="17" t="str">
        <f>IF([月份]="","",IF(MOD([月份],12)=0,12,MOD([月份],12)))</f>
        <v/>
      </c>
      <c r="G172" s="17" t="str">
        <f>IF([月份]="","",[年度]&amp;"年"&amp;[月]&amp;"月")</f>
        <v/>
      </c>
      <c r="H172" s="16" t="str">
        <f>IF([月份]="","",IF(勞保年金月領金額&gt;J171,J171+[獲利],勞保年金月領金額))</f>
        <v/>
      </c>
      <c r="I172" s="16" t="str">
        <f>IF([月份]="","",J171*投資報酬率/12)</f>
        <v/>
      </c>
      <c r="J172" s="16" t="str">
        <f>IF([月份]="","",J171+[獲利]-[提領金額])</f>
        <v/>
      </c>
    </row>
    <row r="173" spans="4:10">
      <c r="D173" s="17" t="str">
        <f t="shared" si="3"/>
        <v/>
      </c>
      <c r="E173" s="17" t="str">
        <f>IF([月份]="","",IF(F172=12,E172+1,E172))</f>
        <v/>
      </c>
      <c r="F173" s="17" t="str">
        <f>IF([月份]="","",IF(MOD([月份],12)=0,12,MOD([月份],12)))</f>
        <v/>
      </c>
      <c r="G173" s="17" t="str">
        <f>IF([月份]="","",[年度]&amp;"年"&amp;[月]&amp;"月")</f>
        <v/>
      </c>
      <c r="H173" s="16" t="str">
        <f>IF([月份]="","",IF(勞保年金月領金額&gt;J172,J172+[獲利],勞保年金月領金額))</f>
        <v/>
      </c>
      <c r="I173" s="16" t="str">
        <f>IF([月份]="","",J172*投資報酬率/12)</f>
        <v/>
      </c>
      <c r="J173" s="16" t="str">
        <f>IF([月份]="","",J172+[獲利]-[提領金額])</f>
        <v/>
      </c>
    </row>
    <row r="174" spans="4:10">
      <c r="D174" s="17" t="str">
        <f t="shared" si="3"/>
        <v/>
      </c>
      <c r="E174" s="17" t="str">
        <f>IF([月份]="","",IF(F173=12,E173+1,E173))</f>
        <v/>
      </c>
      <c r="F174" s="17" t="str">
        <f>IF([月份]="","",IF(MOD([月份],12)=0,12,MOD([月份],12)))</f>
        <v/>
      </c>
      <c r="G174" s="17" t="str">
        <f>IF([月份]="","",[年度]&amp;"年"&amp;[月]&amp;"月")</f>
        <v/>
      </c>
      <c r="H174" s="16" t="str">
        <f>IF([月份]="","",IF(勞保年金月領金額&gt;J173,J173+[獲利],勞保年金月領金額))</f>
        <v/>
      </c>
      <c r="I174" s="16" t="str">
        <f>IF([月份]="","",J173*投資報酬率/12)</f>
        <v/>
      </c>
      <c r="J174" s="16" t="str">
        <f>IF([月份]="","",J173+[獲利]-[提領金額])</f>
        <v/>
      </c>
    </row>
    <row r="175" spans="4:10">
      <c r="D175" s="17" t="str">
        <f t="shared" si="3"/>
        <v/>
      </c>
      <c r="E175" s="17" t="str">
        <f>IF([月份]="","",IF(F174=12,E174+1,E174))</f>
        <v/>
      </c>
      <c r="F175" s="17" t="str">
        <f>IF([月份]="","",IF(MOD([月份],12)=0,12,MOD([月份],12)))</f>
        <v/>
      </c>
      <c r="G175" s="17" t="str">
        <f>IF([月份]="","",[年度]&amp;"年"&amp;[月]&amp;"月")</f>
        <v/>
      </c>
      <c r="H175" s="16" t="str">
        <f>IF([月份]="","",IF(勞保年金月領金額&gt;J174,J174+[獲利],勞保年金月領金額))</f>
        <v/>
      </c>
      <c r="I175" s="16" t="str">
        <f>IF([月份]="","",J174*投資報酬率/12)</f>
        <v/>
      </c>
      <c r="J175" s="16" t="str">
        <f>IF([月份]="","",J174+[獲利]-[提領金額])</f>
        <v/>
      </c>
    </row>
    <row r="176" spans="4:10">
      <c r="D176" s="17" t="str">
        <f t="shared" si="3"/>
        <v/>
      </c>
      <c r="E176" s="17" t="str">
        <f>IF([月份]="","",IF(F175=12,E175+1,E175))</f>
        <v/>
      </c>
      <c r="F176" s="17" t="str">
        <f>IF([月份]="","",IF(MOD([月份],12)=0,12,MOD([月份],12)))</f>
        <v/>
      </c>
      <c r="G176" s="17" t="str">
        <f>IF([月份]="","",[年度]&amp;"年"&amp;[月]&amp;"月")</f>
        <v/>
      </c>
      <c r="H176" s="16" t="str">
        <f>IF([月份]="","",IF(勞保年金月領金額&gt;J175,J175+[獲利],勞保年金月領金額))</f>
        <v/>
      </c>
      <c r="I176" s="16" t="str">
        <f>IF([月份]="","",J175*投資報酬率/12)</f>
        <v/>
      </c>
      <c r="J176" s="16" t="str">
        <f>IF([月份]="","",J175+[獲利]-[提領金額])</f>
        <v/>
      </c>
    </row>
    <row r="177" spans="4:10">
      <c r="D177" s="17" t="str">
        <f t="shared" si="3"/>
        <v/>
      </c>
      <c r="E177" s="17" t="str">
        <f>IF([月份]="","",IF(F176=12,E176+1,E176))</f>
        <v/>
      </c>
      <c r="F177" s="17" t="str">
        <f>IF([月份]="","",IF(MOD([月份],12)=0,12,MOD([月份],12)))</f>
        <v/>
      </c>
      <c r="G177" s="17" t="str">
        <f>IF([月份]="","",[年度]&amp;"年"&amp;[月]&amp;"月")</f>
        <v/>
      </c>
      <c r="H177" s="16" t="str">
        <f>IF([月份]="","",IF(勞保年金月領金額&gt;J176,J176+[獲利],勞保年金月領金額))</f>
        <v/>
      </c>
      <c r="I177" s="16" t="str">
        <f>IF([月份]="","",J176*投資報酬率/12)</f>
        <v/>
      </c>
      <c r="J177" s="16" t="str">
        <f>IF([月份]="","",J176+[獲利]-[提領金額])</f>
        <v/>
      </c>
    </row>
    <row r="178" spans="4:10">
      <c r="D178" s="17" t="str">
        <f t="shared" si="3"/>
        <v/>
      </c>
      <c r="E178" s="17" t="str">
        <f>IF([月份]="","",IF(F177=12,E177+1,E177))</f>
        <v/>
      </c>
      <c r="F178" s="17" t="str">
        <f>IF([月份]="","",IF(MOD([月份],12)=0,12,MOD([月份],12)))</f>
        <v/>
      </c>
      <c r="G178" s="17" t="str">
        <f>IF([月份]="","",[年度]&amp;"年"&amp;[月]&amp;"月")</f>
        <v/>
      </c>
      <c r="H178" s="16" t="str">
        <f>IF([月份]="","",IF(勞保年金月領金額&gt;J177,J177+[獲利],勞保年金月領金額))</f>
        <v/>
      </c>
      <c r="I178" s="16" t="str">
        <f>IF([月份]="","",J177*投資報酬率/12)</f>
        <v/>
      </c>
      <c r="J178" s="16" t="str">
        <f>IF([月份]="","",J177+[獲利]-[提領金額])</f>
        <v/>
      </c>
    </row>
    <row r="179" spans="4:10">
      <c r="D179" s="17" t="str">
        <f t="shared" si="3"/>
        <v/>
      </c>
      <c r="E179" s="17" t="str">
        <f>IF([月份]="","",IF(F178=12,E178+1,E178))</f>
        <v/>
      </c>
      <c r="F179" s="17" t="str">
        <f>IF([月份]="","",IF(MOD([月份],12)=0,12,MOD([月份],12)))</f>
        <v/>
      </c>
      <c r="G179" s="17" t="str">
        <f>IF([月份]="","",[年度]&amp;"年"&amp;[月]&amp;"月")</f>
        <v/>
      </c>
      <c r="H179" s="16" t="str">
        <f>IF([月份]="","",IF(勞保年金月領金額&gt;J178,J178+[獲利],勞保年金月領金額))</f>
        <v/>
      </c>
      <c r="I179" s="16" t="str">
        <f>IF([月份]="","",J178*投資報酬率/12)</f>
        <v/>
      </c>
      <c r="J179" s="16" t="str">
        <f>IF([月份]="","",J178+[獲利]-[提領金額])</f>
        <v/>
      </c>
    </row>
    <row r="180" spans="4:10">
      <c r="D180" s="17" t="str">
        <f t="shared" si="3"/>
        <v/>
      </c>
      <c r="E180" s="17" t="str">
        <f>IF([月份]="","",IF(F179=12,E179+1,E179))</f>
        <v/>
      </c>
      <c r="F180" s="17" t="str">
        <f>IF([月份]="","",IF(MOD([月份],12)=0,12,MOD([月份],12)))</f>
        <v/>
      </c>
      <c r="G180" s="17" t="str">
        <f>IF([月份]="","",[年度]&amp;"年"&amp;[月]&amp;"月")</f>
        <v/>
      </c>
      <c r="H180" s="16" t="str">
        <f>IF([月份]="","",IF(勞保年金月領金額&gt;J179,J179+[獲利],勞保年金月領金額))</f>
        <v/>
      </c>
      <c r="I180" s="16" t="str">
        <f>IF([月份]="","",J179*投資報酬率/12)</f>
        <v/>
      </c>
      <c r="J180" s="16" t="str">
        <f>IF([月份]="","",J179+[獲利]-[提領金額])</f>
        <v/>
      </c>
    </row>
    <row r="181" spans="4:10">
      <c r="D181" s="17" t="str">
        <f t="shared" si="3"/>
        <v/>
      </c>
      <c r="E181" s="17" t="str">
        <f>IF([月份]="","",IF(F180=12,E180+1,E180))</f>
        <v/>
      </c>
      <c r="F181" s="17" t="str">
        <f>IF([月份]="","",IF(MOD([月份],12)=0,12,MOD([月份],12)))</f>
        <v/>
      </c>
      <c r="G181" s="17" t="str">
        <f>IF([月份]="","",[年度]&amp;"年"&amp;[月]&amp;"月")</f>
        <v/>
      </c>
      <c r="H181" s="16" t="str">
        <f>IF([月份]="","",IF(勞保年金月領金額&gt;J180,J180+[獲利],勞保年金月領金額))</f>
        <v/>
      </c>
      <c r="I181" s="16" t="str">
        <f>IF([月份]="","",J180*投資報酬率/12)</f>
        <v/>
      </c>
      <c r="J181" s="16" t="str">
        <f>IF([月份]="","",J180+[獲利]-[提領金額])</f>
        <v/>
      </c>
    </row>
    <row r="182" spans="4:10">
      <c r="D182" s="17" t="str">
        <f t="shared" si="3"/>
        <v/>
      </c>
      <c r="E182" s="17" t="str">
        <f>IF([月份]="","",IF(F181=12,E181+1,E181))</f>
        <v/>
      </c>
      <c r="F182" s="17" t="str">
        <f>IF([月份]="","",IF(MOD([月份],12)=0,12,MOD([月份],12)))</f>
        <v/>
      </c>
      <c r="G182" s="17" t="str">
        <f>IF([月份]="","",[年度]&amp;"年"&amp;[月]&amp;"月")</f>
        <v/>
      </c>
      <c r="H182" s="16" t="str">
        <f>IF([月份]="","",IF(勞保年金月領金額&gt;J181,J181+[獲利],勞保年金月領金額))</f>
        <v/>
      </c>
      <c r="I182" s="16" t="str">
        <f>IF([月份]="","",J181*投資報酬率/12)</f>
        <v/>
      </c>
      <c r="J182" s="16" t="str">
        <f>IF([月份]="","",J181+[獲利]-[提領金額])</f>
        <v/>
      </c>
    </row>
    <row r="183" spans="4:10">
      <c r="D183" s="17" t="str">
        <f t="shared" si="3"/>
        <v/>
      </c>
      <c r="E183" s="17" t="str">
        <f>IF([月份]="","",IF(F182=12,E182+1,E182))</f>
        <v/>
      </c>
      <c r="F183" s="17" t="str">
        <f>IF([月份]="","",IF(MOD([月份],12)=0,12,MOD([月份],12)))</f>
        <v/>
      </c>
      <c r="G183" s="17" t="str">
        <f>IF([月份]="","",[年度]&amp;"年"&amp;[月]&amp;"月")</f>
        <v/>
      </c>
      <c r="H183" s="16" t="str">
        <f>IF([月份]="","",IF(勞保年金月領金額&gt;J182,J182+[獲利],勞保年金月領金額))</f>
        <v/>
      </c>
      <c r="I183" s="16" t="str">
        <f>IF([月份]="","",J182*投資報酬率/12)</f>
        <v/>
      </c>
      <c r="J183" s="16" t="str">
        <f>IF([月份]="","",J182+[獲利]-[提領金額])</f>
        <v/>
      </c>
    </row>
    <row r="184" spans="4:10">
      <c r="D184" s="17" t="str">
        <f t="shared" si="3"/>
        <v/>
      </c>
      <c r="E184" s="17" t="str">
        <f>IF([月份]="","",IF(F183=12,E183+1,E183))</f>
        <v/>
      </c>
      <c r="F184" s="17" t="str">
        <f>IF([月份]="","",IF(MOD([月份],12)=0,12,MOD([月份],12)))</f>
        <v/>
      </c>
      <c r="G184" s="17" t="str">
        <f>IF([月份]="","",[年度]&amp;"年"&amp;[月]&amp;"月")</f>
        <v/>
      </c>
      <c r="H184" s="16" t="str">
        <f>IF([月份]="","",IF(勞保年金月領金額&gt;J183,J183+[獲利],勞保年金月領金額))</f>
        <v/>
      </c>
      <c r="I184" s="16" t="str">
        <f>IF([月份]="","",J183*投資報酬率/12)</f>
        <v/>
      </c>
      <c r="J184" s="16" t="str">
        <f>IF([月份]="","",J183+[獲利]-[提領金額])</f>
        <v/>
      </c>
    </row>
    <row r="185" spans="4:10">
      <c r="D185" s="17" t="str">
        <f t="shared" si="3"/>
        <v/>
      </c>
      <c r="E185" s="17" t="str">
        <f>IF([月份]="","",IF(F184=12,E184+1,E184))</f>
        <v/>
      </c>
      <c r="F185" s="17" t="str">
        <f>IF([月份]="","",IF(MOD([月份],12)=0,12,MOD([月份],12)))</f>
        <v/>
      </c>
      <c r="G185" s="17" t="str">
        <f>IF([月份]="","",[年度]&amp;"年"&amp;[月]&amp;"月")</f>
        <v/>
      </c>
      <c r="H185" s="16" t="str">
        <f>IF([月份]="","",IF(勞保年金月領金額&gt;J184,J184+[獲利],勞保年金月領金額))</f>
        <v/>
      </c>
      <c r="I185" s="16" t="str">
        <f>IF([月份]="","",J184*投資報酬率/12)</f>
        <v/>
      </c>
      <c r="J185" s="16" t="str">
        <f>IF([月份]="","",J184+[獲利]-[提領金額])</f>
        <v/>
      </c>
    </row>
    <row r="186" spans="4:10">
      <c r="D186" s="17" t="str">
        <f t="shared" si="3"/>
        <v/>
      </c>
      <c r="E186" s="17" t="str">
        <f>IF([月份]="","",IF(F185=12,E185+1,E185))</f>
        <v/>
      </c>
      <c r="F186" s="17" t="str">
        <f>IF([月份]="","",IF(MOD([月份],12)=0,12,MOD([月份],12)))</f>
        <v/>
      </c>
      <c r="G186" s="17" t="str">
        <f>IF([月份]="","",[年度]&amp;"年"&amp;[月]&amp;"月")</f>
        <v/>
      </c>
      <c r="H186" s="16" t="str">
        <f>IF([月份]="","",IF(勞保年金月領金額&gt;J185,J185+[獲利],勞保年金月領金額))</f>
        <v/>
      </c>
      <c r="I186" s="16" t="str">
        <f>IF([月份]="","",J185*投資報酬率/12)</f>
        <v/>
      </c>
      <c r="J186" s="16" t="str">
        <f>IF([月份]="","",J185+[獲利]-[提領金額])</f>
        <v/>
      </c>
    </row>
    <row r="187" spans="4:10">
      <c r="D187" s="17" t="str">
        <f t="shared" si="3"/>
        <v/>
      </c>
      <c r="E187" s="17" t="str">
        <f>IF([月份]="","",IF(F186=12,E186+1,E186))</f>
        <v/>
      </c>
      <c r="F187" s="17" t="str">
        <f>IF([月份]="","",IF(MOD([月份],12)=0,12,MOD([月份],12)))</f>
        <v/>
      </c>
      <c r="G187" s="17" t="str">
        <f>IF([月份]="","",[年度]&amp;"年"&amp;[月]&amp;"月")</f>
        <v/>
      </c>
      <c r="H187" s="16" t="str">
        <f>IF([月份]="","",IF(勞保年金月領金額&gt;J186,J186+[獲利],勞保年金月領金額))</f>
        <v/>
      </c>
      <c r="I187" s="16" t="str">
        <f>IF([月份]="","",J186*投資報酬率/12)</f>
        <v/>
      </c>
      <c r="J187" s="16" t="str">
        <f>IF([月份]="","",J186+[獲利]-[提領金額])</f>
        <v/>
      </c>
    </row>
    <row r="188" spans="4:10">
      <c r="D188" s="17" t="str">
        <f t="shared" si="3"/>
        <v/>
      </c>
      <c r="E188" s="17" t="str">
        <f>IF([月份]="","",IF(F187=12,E187+1,E187))</f>
        <v/>
      </c>
      <c r="F188" s="17" t="str">
        <f>IF([月份]="","",IF(MOD([月份],12)=0,12,MOD([月份],12)))</f>
        <v/>
      </c>
      <c r="G188" s="17" t="str">
        <f>IF([月份]="","",[年度]&amp;"年"&amp;[月]&amp;"月")</f>
        <v/>
      </c>
      <c r="H188" s="16" t="str">
        <f>IF([月份]="","",IF(勞保年金月領金額&gt;J187,J187+[獲利],勞保年金月領金額))</f>
        <v/>
      </c>
      <c r="I188" s="16" t="str">
        <f>IF([月份]="","",J187*投資報酬率/12)</f>
        <v/>
      </c>
      <c r="J188" s="16" t="str">
        <f>IF([月份]="","",J187+[獲利]-[提領金額])</f>
        <v/>
      </c>
    </row>
    <row r="189" spans="4:10">
      <c r="D189" s="17" t="str">
        <f t="shared" si="3"/>
        <v/>
      </c>
      <c r="E189" s="17" t="str">
        <f>IF([月份]="","",IF(F188=12,E188+1,E188))</f>
        <v/>
      </c>
      <c r="F189" s="17" t="str">
        <f>IF([月份]="","",IF(MOD([月份],12)=0,12,MOD([月份],12)))</f>
        <v/>
      </c>
      <c r="G189" s="17" t="str">
        <f>IF([月份]="","",[年度]&amp;"年"&amp;[月]&amp;"月")</f>
        <v/>
      </c>
      <c r="H189" s="16" t="str">
        <f>IF([月份]="","",IF(勞保年金月領金額&gt;J188,J188+[獲利],勞保年金月領金額))</f>
        <v/>
      </c>
      <c r="I189" s="16" t="str">
        <f>IF([月份]="","",J188*投資報酬率/12)</f>
        <v/>
      </c>
      <c r="J189" s="16" t="str">
        <f>IF([月份]="","",J188+[獲利]-[提領金額])</f>
        <v/>
      </c>
    </row>
    <row r="190" spans="4:10">
      <c r="D190" s="17" t="str">
        <f t="shared" si="3"/>
        <v/>
      </c>
      <c r="E190" s="17" t="str">
        <f>IF([月份]="","",IF(F189=12,E189+1,E189))</f>
        <v/>
      </c>
      <c r="F190" s="17" t="str">
        <f>IF([月份]="","",IF(MOD([月份],12)=0,12,MOD([月份],12)))</f>
        <v/>
      </c>
      <c r="G190" s="17" t="str">
        <f>IF([月份]="","",[年度]&amp;"年"&amp;[月]&amp;"月")</f>
        <v/>
      </c>
      <c r="H190" s="16" t="str">
        <f>IF([月份]="","",IF(勞保年金月領金額&gt;J189,J189+[獲利],勞保年金月領金額))</f>
        <v/>
      </c>
      <c r="I190" s="16" t="str">
        <f>IF([月份]="","",J189*投資報酬率/12)</f>
        <v/>
      </c>
      <c r="J190" s="16" t="str">
        <f>IF([月份]="","",J189+[獲利]-[提領金額])</f>
        <v/>
      </c>
    </row>
    <row r="191" spans="4:10">
      <c r="D191" s="17" t="str">
        <f t="shared" si="3"/>
        <v/>
      </c>
      <c r="E191" s="17" t="str">
        <f>IF([月份]="","",IF(F190=12,E190+1,E190))</f>
        <v/>
      </c>
      <c r="F191" s="17" t="str">
        <f>IF([月份]="","",IF(MOD([月份],12)=0,12,MOD([月份],12)))</f>
        <v/>
      </c>
      <c r="G191" s="17" t="str">
        <f>IF([月份]="","",[年度]&amp;"年"&amp;[月]&amp;"月")</f>
        <v/>
      </c>
      <c r="H191" s="16" t="str">
        <f>IF([月份]="","",IF(勞保年金月領金額&gt;J190,J190+[獲利],勞保年金月領金額))</f>
        <v/>
      </c>
      <c r="I191" s="16" t="str">
        <f>IF([月份]="","",J190*投資報酬率/12)</f>
        <v/>
      </c>
      <c r="J191" s="16" t="str">
        <f>IF([月份]="","",J190+[獲利]-[提領金額])</f>
        <v/>
      </c>
    </row>
    <row r="192" spans="4:10">
      <c r="D192" s="17" t="str">
        <f t="shared" si="3"/>
        <v/>
      </c>
      <c r="E192" s="17" t="str">
        <f>IF([月份]="","",IF(F191=12,E191+1,E191))</f>
        <v/>
      </c>
      <c r="F192" s="17" t="str">
        <f>IF([月份]="","",IF(MOD([月份],12)=0,12,MOD([月份],12)))</f>
        <v/>
      </c>
      <c r="G192" s="17" t="str">
        <f>IF([月份]="","",[年度]&amp;"年"&amp;[月]&amp;"月")</f>
        <v/>
      </c>
      <c r="H192" s="16" t="str">
        <f>IF([月份]="","",IF(勞保年金月領金額&gt;J191,J191+[獲利],勞保年金月領金額))</f>
        <v/>
      </c>
      <c r="I192" s="16" t="str">
        <f>IF([月份]="","",J191*投資報酬率/12)</f>
        <v/>
      </c>
      <c r="J192" s="16" t="str">
        <f>IF([月份]="","",J191+[獲利]-[提領金額])</f>
        <v/>
      </c>
    </row>
    <row r="193" spans="4:10">
      <c r="D193" s="17" t="str">
        <f t="shared" si="3"/>
        <v/>
      </c>
      <c r="E193" s="17" t="str">
        <f>IF([月份]="","",IF(F192=12,E192+1,E192))</f>
        <v/>
      </c>
      <c r="F193" s="17" t="str">
        <f>IF([月份]="","",IF(MOD([月份],12)=0,12,MOD([月份],12)))</f>
        <v/>
      </c>
      <c r="G193" s="17" t="str">
        <f>IF([月份]="","",[年度]&amp;"年"&amp;[月]&amp;"月")</f>
        <v/>
      </c>
      <c r="H193" s="16" t="str">
        <f>IF([月份]="","",IF(勞保年金月領金額&gt;J192,J192+[獲利],勞保年金月領金額))</f>
        <v/>
      </c>
      <c r="I193" s="16" t="str">
        <f>IF([月份]="","",J192*投資報酬率/12)</f>
        <v/>
      </c>
      <c r="J193" s="16" t="str">
        <f>IF([月份]="","",J192+[獲利]-[提領金額])</f>
        <v/>
      </c>
    </row>
    <row r="194" spans="4:10">
      <c r="D194" s="17" t="str">
        <f t="shared" si="3"/>
        <v/>
      </c>
      <c r="E194" s="17" t="str">
        <f>IF([月份]="","",IF(F193=12,E193+1,E193))</f>
        <v/>
      </c>
      <c r="F194" s="17" t="str">
        <f>IF([月份]="","",IF(MOD([月份],12)=0,12,MOD([月份],12)))</f>
        <v/>
      </c>
      <c r="G194" s="17" t="str">
        <f>IF([月份]="","",[年度]&amp;"年"&amp;[月]&amp;"月")</f>
        <v/>
      </c>
      <c r="H194" s="16" t="str">
        <f>IF([月份]="","",IF(勞保年金月領金額&gt;J193,J193+[獲利],勞保年金月領金額))</f>
        <v/>
      </c>
      <c r="I194" s="16" t="str">
        <f>IF([月份]="","",J193*投資報酬率/12)</f>
        <v/>
      </c>
      <c r="J194" s="16" t="str">
        <f>IF([月份]="","",J193+[獲利]-[提領金額])</f>
        <v/>
      </c>
    </row>
    <row r="195" spans="4:10">
      <c r="D195" s="17" t="str">
        <f t="shared" si="3"/>
        <v/>
      </c>
      <c r="E195" s="17" t="str">
        <f>IF([月份]="","",IF(F194=12,E194+1,E194))</f>
        <v/>
      </c>
      <c r="F195" s="17" t="str">
        <f>IF([月份]="","",IF(MOD([月份],12)=0,12,MOD([月份],12)))</f>
        <v/>
      </c>
      <c r="G195" s="17" t="str">
        <f>IF([月份]="","",[年度]&amp;"年"&amp;[月]&amp;"月")</f>
        <v/>
      </c>
      <c r="H195" s="16" t="str">
        <f>IF([月份]="","",IF(勞保年金月領金額&gt;J194,J194+[獲利],勞保年金月領金額))</f>
        <v/>
      </c>
      <c r="I195" s="16" t="str">
        <f>IF([月份]="","",J194*投資報酬率/12)</f>
        <v/>
      </c>
      <c r="J195" s="16" t="str">
        <f>IF([月份]="","",J194+[獲利]-[提領金額])</f>
        <v/>
      </c>
    </row>
    <row r="196" spans="4:10">
      <c r="D196" s="17" t="str">
        <f t="shared" si="3"/>
        <v/>
      </c>
      <c r="E196" s="17" t="str">
        <f>IF([月份]="","",IF(F195=12,E195+1,E195))</f>
        <v/>
      </c>
      <c r="F196" s="17" t="str">
        <f>IF([月份]="","",IF(MOD([月份],12)=0,12,MOD([月份],12)))</f>
        <v/>
      </c>
      <c r="G196" s="17" t="str">
        <f>IF([月份]="","",[年度]&amp;"年"&amp;[月]&amp;"月")</f>
        <v/>
      </c>
      <c r="H196" s="16" t="str">
        <f>IF([月份]="","",IF(勞保年金月領金額&gt;J195,J195+[獲利],勞保年金月領金額))</f>
        <v/>
      </c>
      <c r="I196" s="16" t="str">
        <f>IF([月份]="","",J195*投資報酬率/12)</f>
        <v/>
      </c>
      <c r="J196" s="16" t="str">
        <f>IF([月份]="","",J195+[獲利]-[提領金額])</f>
        <v/>
      </c>
    </row>
    <row r="197" spans="4:10">
      <c r="D197" s="17" t="str">
        <f t="shared" si="3"/>
        <v/>
      </c>
      <c r="E197" s="17" t="str">
        <f>IF([月份]="","",IF(F196=12,E196+1,E196))</f>
        <v/>
      </c>
      <c r="F197" s="17" t="str">
        <f>IF([月份]="","",IF(MOD([月份],12)=0,12,MOD([月份],12)))</f>
        <v/>
      </c>
      <c r="G197" s="17" t="str">
        <f>IF([月份]="","",[年度]&amp;"年"&amp;[月]&amp;"月")</f>
        <v/>
      </c>
      <c r="H197" s="16" t="str">
        <f>IF([月份]="","",IF(勞保年金月領金額&gt;J196,J196+[獲利],勞保年金月領金額))</f>
        <v/>
      </c>
      <c r="I197" s="16" t="str">
        <f>IF([月份]="","",J196*投資報酬率/12)</f>
        <v/>
      </c>
      <c r="J197" s="16" t="str">
        <f>IF([月份]="","",J196+[獲利]-[提領金額])</f>
        <v/>
      </c>
    </row>
    <row r="198" spans="4:10">
      <c r="D198" s="17" t="str">
        <f t="shared" ref="D198:D261" si="4">IF(OR(J197=0,J197=""),"",D197+1)</f>
        <v/>
      </c>
      <c r="E198" s="17" t="str">
        <f>IF([月份]="","",IF(F197=12,E197+1,E197))</f>
        <v/>
      </c>
      <c r="F198" s="17" t="str">
        <f>IF([月份]="","",IF(MOD([月份],12)=0,12,MOD([月份],12)))</f>
        <v/>
      </c>
      <c r="G198" s="17" t="str">
        <f>IF([月份]="","",[年度]&amp;"年"&amp;[月]&amp;"月")</f>
        <v/>
      </c>
      <c r="H198" s="16" t="str">
        <f>IF([月份]="","",IF(勞保年金月領金額&gt;J197,J197+[獲利],勞保年金月領金額))</f>
        <v/>
      </c>
      <c r="I198" s="16" t="str">
        <f>IF([月份]="","",J197*投資報酬率/12)</f>
        <v/>
      </c>
      <c r="J198" s="16" t="str">
        <f>IF([月份]="","",J197+[獲利]-[提領金額])</f>
        <v/>
      </c>
    </row>
    <row r="199" spans="4:10">
      <c r="D199" s="17" t="str">
        <f t="shared" si="4"/>
        <v/>
      </c>
      <c r="E199" s="17" t="str">
        <f>IF([月份]="","",IF(F198=12,E198+1,E198))</f>
        <v/>
      </c>
      <c r="F199" s="17" t="str">
        <f>IF([月份]="","",IF(MOD([月份],12)=0,12,MOD([月份],12)))</f>
        <v/>
      </c>
      <c r="G199" s="17" t="str">
        <f>IF([月份]="","",[年度]&amp;"年"&amp;[月]&amp;"月")</f>
        <v/>
      </c>
      <c r="H199" s="16" t="str">
        <f>IF([月份]="","",IF(勞保年金月領金額&gt;J198,J198+[獲利],勞保年金月領金額))</f>
        <v/>
      </c>
      <c r="I199" s="16" t="str">
        <f>IF([月份]="","",J198*投資報酬率/12)</f>
        <v/>
      </c>
      <c r="J199" s="16" t="str">
        <f>IF([月份]="","",J198+[獲利]-[提領金額])</f>
        <v/>
      </c>
    </row>
    <row r="200" spans="4:10">
      <c r="D200" s="17" t="str">
        <f t="shared" si="4"/>
        <v/>
      </c>
      <c r="E200" s="17" t="str">
        <f>IF([月份]="","",IF(F199=12,E199+1,E199))</f>
        <v/>
      </c>
      <c r="F200" s="17" t="str">
        <f>IF([月份]="","",IF(MOD([月份],12)=0,12,MOD([月份],12)))</f>
        <v/>
      </c>
      <c r="G200" s="17" t="str">
        <f>IF([月份]="","",[年度]&amp;"年"&amp;[月]&amp;"月")</f>
        <v/>
      </c>
      <c r="H200" s="16" t="str">
        <f>IF([月份]="","",IF(勞保年金月領金額&gt;J199,J199+[獲利],勞保年金月領金額))</f>
        <v/>
      </c>
      <c r="I200" s="16" t="str">
        <f>IF([月份]="","",J199*投資報酬率/12)</f>
        <v/>
      </c>
      <c r="J200" s="16" t="str">
        <f>IF([月份]="","",J199+[獲利]-[提領金額])</f>
        <v/>
      </c>
    </row>
    <row r="201" spans="4:10">
      <c r="D201" s="17" t="str">
        <f t="shared" si="4"/>
        <v/>
      </c>
      <c r="E201" s="17" t="str">
        <f>IF([月份]="","",IF(F200=12,E200+1,E200))</f>
        <v/>
      </c>
      <c r="F201" s="17" t="str">
        <f>IF([月份]="","",IF(MOD([月份],12)=0,12,MOD([月份],12)))</f>
        <v/>
      </c>
      <c r="G201" s="17" t="str">
        <f>IF([月份]="","",[年度]&amp;"年"&amp;[月]&amp;"月")</f>
        <v/>
      </c>
      <c r="H201" s="16" t="str">
        <f>IF([月份]="","",IF(勞保年金月領金額&gt;J200,J200+[獲利],勞保年金月領金額))</f>
        <v/>
      </c>
      <c r="I201" s="16" t="str">
        <f>IF([月份]="","",J200*投資報酬率/12)</f>
        <v/>
      </c>
      <c r="J201" s="16" t="str">
        <f>IF([月份]="","",J200+[獲利]-[提領金額])</f>
        <v/>
      </c>
    </row>
    <row r="202" spans="4:10">
      <c r="D202" s="17" t="str">
        <f t="shared" si="4"/>
        <v/>
      </c>
      <c r="E202" s="17" t="str">
        <f>IF([月份]="","",IF(F201=12,E201+1,E201))</f>
        <v/>
      </c>
      <c r="F202" s="17" t="str">
        <f>IF([月份]="","",IF(MOD([月份],12)=0,12,MOD([月份],12)))</f>
        <v/>
      </c>
      <c r="G202" s="17" t="str">
        <f>IF([月份]="","",[年度]&amp;"年"&amp;[月]&amp;"月")</f>
        <v/>
      </c>
      <c r="H202" s="16" t="str">
        <f>IF([月份]="","",IF(勞保年金月領金額&gt;J201,J201+[獲利],勞保年金月領金額))</f>
        <v/>
      </c>
      <c r="I202" s="16" t="str">
        <f>IF([月份]="","",J201*投資報酬率/12)</f>
        <v/>
      </c>
      <c r="J202" s="16" t="str">
        <f>IF([月份]="","",J201+[獲利]-[提領金額])</f>
        <v/>
      </c>
    </row>
    <row r="203" spans="4:10">
      <c r="D203" s="17" t="str">
        <f t="shared" si="4"/>
        <v/>
      </c>
      <c r="E203" s="17" t="str">
        <f>IF([月份]="","",IF(F202=12,E202+1,E202))</f>
        <v/>
      </c>
      <c r="F203" s="17" t="str">
        <f>IF([月份]="","",IF(MOD([月份],12)=0,12,MOD([月份],12)))</f>
        <v/>
      </c>
      <c r="G203" s="17" t="str">
        <f>IF([月份]="","",[年度]&amp;"年"&amp;[月]&amp;"月")</f>
        <v/>
      </c>
      <c r="H203" s="16" t="str">
        <f>IF([月份]="","",IF(勞保年金月領金額&gt;J202,J202+[獲利],勞保年金月領金額))</f>
        <v/>
      </c>
      <c r="I203" s="16" t="str">
        <f>IF([月份]="","",J202*投資報酬率/12)</f>
        <v/>
      </c>
      <c r="J203" s="16" t="str">
        <f>IF([月份]="","",J202+[獲利]-[提領金額])</f>
        <v/>
      </c>
    </row>
    <row r="204" spans="4:10">
      <c r="D204" s="17" t="str">
        <f t="shared" si="4"/>
        <v/>
      </c>
      <c r="E204" s="17" t="str">
        <f>IF([月份]="","",IF(F203=12,E203+1,E203))</f>
        <v/>
      </c>
      <c r="F204" s="17" t="str">
        <f>IF([月份]="","",IF(MOD([月份],12)=0,12,MOD([月份],12)))</f>
        <v/>
      </c>
      <c r="G204" s="17" t="str">
        <f>IF([月份]="","",[年度]&amp;"年"&amp;[月]&amp;"月")</f>
        <v/>
      </c>
      <c r="H204" s="16" t="str">
        <f>IF([月份]="","",IF(勞保年金月領金額&gt;J203,J203+[獲利],勞保年金月領金額))</f>
        <v/>
      </c>
      <c r="I204" s="16" t="str">
        <f>IF([月份]="","",J203*投資報酬率/12)</f>
        <v/>
      </c>
      <c r="J204" s="16" t="str">
        <f>IF([月份]="","",J203+[獲利]-[提領金額])</f>
        <v/>
      </c>
    </row>
    <row r="205" spans="4:10">
      <c r="D205" s="17" t="str">
        <f t="shared" si="4"/>
        <v/>
      </c>
      <c r="E205" s="17" t="str">
        <f>IF([月份]="","",IF(F204=12,E204+1,E204))</f>
        <v/>
      </c>
      <c r="F205" s="17" t="str">
        <f>IF([月份]="","",IF(MOD([月份],12)=0,12,MOD([月份],12)))</f>
        <v/>
      </c>
      <c r="G205" s="17" t="str">
        <f>IF([月份]="","",[年度]&amp;"年"&amp;[月]&amp;"月")</f>
        <v/>
      </c>
      <c r="H205" s="16" t="str">
        <f>IF([月份]="","",IF(勞保年金月領金額&gt;J204,J204+[獲利],勞保年金月領金額))</f>
        <v/>
      </c>
      <c r="I205" s="16" t="str">
        <f>IF([月份]="","",J204*投資報酬率/12)</f>
        <v/>
      </c>
      <c r="J205" s="16" t="str">
        <f>IF([月份]="","",J204+[獲利]-[提領金額])</f>
        <v/>
      </c>
    </row>
    <row r="206" spans="4:10">
      <c r="D206" s="17" t="str">
        <f t="shared" si="4"/>
        <v/>
      </c>
      <c r="E206" s="17" t="str">
        <f>IF([月份]="","",IF(F205=12,E205+1,E205))</f>
        <v/>
      </c>
      <c r="F206" s="17" t="str">
        <f>IF([月份]="","",IF(MOD([月份],12)=0,12,MOD([月份],12)))</f>
        <v/>
      </c>
      <c r="G206" s="17" t="str">
        <f>IF([月份]="","",[年度]&amp;"年"&amp;[月]&amp;"月")</f>
        <v/>
      </c>
      <c r="H206" s="16" t="str">
        <f>IF([月份]="","",IF(勞保年金月領金額&gt;J205,J205+[獲利],勞保年金月領金額))</f>
        <v/>
      </c>
      <c r="I206" s="16" t="str">
        <f>IF([月份]="","",J205*投資報酬率/12)</f>
        <v/>
      </c>
      <c r="J206" s="16" t="str">
        <f>IF([月份]="","",J205+[獲利]-[提領金額])</f>
        <v/>
      </c>
    </row>
    <row r="207" spans="4:10">
      <c r="D207" s="17" t="str">
        <f t="shared" si="4"/>
        <v/>
      </c>
      <c r="E207" s="17" t="str">
        <f>IF([月份]="","",IF(F206=12,E206+1,E206))</f>
        <v/>
      </c>
      <c r="F207" s="17" t="str">
        <f>IF([月份]="","",IF(MOD([月份],12)=0,12,MOD([月份],12)))</f>
        <v/>
      </c>
      <c r="G207" s="17" t="str">
        <f>IF([月份]="","",[年度]&amp;"年"&amp;[月]&amp;"月")</f>
        <v/>
      </c>
      <c r="H207" s="16" t="str">
        <f>IF([月份]="","",IF(勞保年金月領金額&gt;J206,J206+[獲利],勞保年金月領金額))</f>
        <v/>
      </c>
      <c r="I207" s="16" t="str">
        <f>IF([月份]="","",J206*投資報酬率/12)</f>
        <v/>
      </c>
      <c r="J207" s="16" t="str">
        <f>IF([月份]="","",J206+[獲利]-[提領金額])</f>
        <v/>
      </c>
    </row>
    <row r="208" spans="4:10">
      <c r="D208" s="17" t="str">
        <f t="shared" si="4"/>
        <v/>
      </c>
      <c r="E208" s="17" t="str">
        <f>IF([月份]="","",IF(F207=12,E207+1,E207))</f>
        <v/>
      </c>
      <c r="F208" s="17" t="str">
        <f>IF([月份]="","",IF(MOD([月份],12)=0,12,MOD([月份],12)))</f>
        <v/>
      </c>
      <c r="G208" s="17" t="str">
        <f>IF([月份]="","",[年度]&amp;"年"&amp;[月]&amp;"月")</f>
        <v/>
      </c>
      <c r="H208" s="16" t="str">
        <f>IF([月份]="","",IF(勞保年金月領金額&gt;J207,J207+[獲利],勞保年金月領金額))</f>
        <v/>
      </c>
      <c r="I208" s="16" t="str">
        <f>IF([月份]="","",J207*投資報酬率/12)</f>
        <v/>
      </c>
      <c r="J208" s="16" t="str">
        <f>IF([月份]="","",J207+[獲利]-[提領金額])</f>
        <v/>
      </c>
    </row>
    <row r="209" spans="4:10">
      <c r="D209" s="17" t="str">
        <f t="shared" si="4"/>
        <v/>
      </c>
      <c r="E209" s="17" t="str">
        <f>IF([月份]="","",IF(F208=12,E208+1,E208))</f>
        <v/>
      </c>
      <c r="F209" s="17" t="str">
        <f>IF([月份]="","",IF(MOD([月份],12)=0,12,MOD([月份],12)))</f>
        <v/>
      </c>
      <c r="G209" s="17" t="str">
        <f>IF([月份]="","",[年度]&amp;"年"&amp;[月]&amp;"月")</f>
        <v/>
      </c>
      <c r="H209" s="16" t="str">
        <f>IF([月份]="","",IF(勞保年金月領金額&gt;J208,J208+[獲利],勞保年金月領金額))</f>
        <v/>
      </c>
      <c r="I209" s="16" t="str">
        <f>IF([月份]="","",J208*投資報酬率/12)</f>
        <v/>
      </c>
      <c r="J209" s="16" t="str">
        <f>IF([月份]="","",J208+[獲利]-[提領金額])</f>
        <v/>
      </c>
    </row>
    <row r="210" spans="4:10">
      <c r="D210" s="17" t="str">
        <f t="shared" si="4"/>
        <v/>
      </c>
      <c r="E210" s="17" t="str">
        <f>IF([月份]="","",IF(F209=12,E209+1,E209))</f>
        <v/>
      </c>
      <c r="F210" s="17" t="str">
        <f>IF([月份]="","",IF(MOD([月份],12)=0,12,MOD([月份],12)))</f>
        <v/>
      </c>
      <c r="G210" s="17" t="str">
        <f>IF([月份]="","",[年度]&amp;"年"&amp;[月]&amp;"月")</f>
        <v/>
      </c>
      <c r="H210" s="16" t="str">
        <f>IF([月份]="","",IF(勞保年金月領金額&gt;J209,J209+[獲利],勞保年金月領金額))</f>
        <v/>
      </c>
      <c r="I210" s="16" t="str">
        <f>IF([月份]="","",J209*投資報酬率/12)</f>
        <v/>
      </c>
      <c r="J210" s="16" t="str">
        <f>IF([月份]="","",J209+[獲利]-[提領金額])</f>
        <v/>
      </c>
    </row>
    <row r="211" spans="4:10">
      <c r="D211" s="17" t="str">
        <f t="shared" si="4"/>
        <v/>
      </c>
      <c r="E211" s="17" t="str">
        <f>IF([月份]="","",IF(F210=12,E210+1,E210))</f>
        <v/>
      </c>
      <c r="F211" s="17" t="str">
        <f>IF([月份]="","",IF(MOD([月份],12)=0,12,MOD([月份],12)))</f>
        <v/>
      </c>
      <c r="G211" s="17" t="str">
        <f>IF([月份]="","",[年度]&amp;"年"&amp;[月]&amp;"月")</f>
        <v/>
      </c>
      <c r="H211" s="16" t="str">
        <f>IF([月份]="","",IF(勞保年金月領金額&gt;J210,J210+[獲利],勞保年金月領金額))</f>
        <v/>
      </c>
      <c r="I211" s="16" t="str">
        <f>IF([月份]="","",J210*投資報酬率/12)</f>
        <v/>
      </c>
      <c r="J211" s="16" t="str">
        <f>IF([月份]="","",J210+[獲利]-[提領金額])</f>
        <v/>
      </c>
    </row>
    <row r="212" spans="4:10">
      <c r="D212" s="17" t="str">
        <f t="shared" si="4"/>
        <v/>
      </c>
      <c r="E212" s="17" t="str">
        <f>IF([月份]="","",IF(F211=12,E211+1,E211))</f>
        <v/>
      </c>
      <c r="F212" s="17" t="str">
        <f>IF([月份]="","",IF(MOD([月份],12)=0,12,MOD([月份],12)))</f>
        <v/>
      </c>
      <c r="G212" s="17" t="str">
        <f>IF([月份]="","",[年度]&amp;"年"&amp;[月]&amp;"月")</f>
        <v/>
      </c>
      <c r="H212" s="16" t="str">
        <f>IF([月份]="","",IF(勞保年金月領金額&gt;J211,J211+[獲利],勞保年金月領金額))</f>
        <v/>
      </c>
      <c r="I212" s="16" t="str">
        <f>IF([月份]="","",J211*投資報酬率/12)</f>
        <v/>
      </c>
      <c r="J212" s="16" t="str">
        <f>IF([月份]="","",J211+[獲利]-[提領金額])</f>
        <v/>
      </c>
    </row>
    <row r="213" spans="4:10">
      <c r="D213" s="17" t="str">
        <f t="shared" si="4"/>
        <v/>
      </c>
      <c r="E213" s="17" t="str">
        <f>IF([月份]="","",IF(F212=12,E212+1,E212))</f>
        <v/>
      </c>
      <c r="F213" s="17" t="str">
        <f>IF([月份]="","",IF(MOD([月份],12)=0,12,MOD([月份],12)))</f>
        <v/>
      </c>
      <c r="G213" s="17" t="str">
        <f>IF([月份]="","",[年度]&amp;"年"&amp;[月]&amp;"月")</f>
        <v/>
      </c>
      <c r="H213" s="16" t="str">
        <f>IF([月份]="","",IF(勞保年金月領金額&gt;J212,J212+[獲利],勞保年金月領金額))</f>
        <v/>
      </c>
      <c r="I213" s="16" t="str">
        <f>IF([月份]="","",J212*投資報酬率/12)</f>
        <v/>
      </c>
      <c r="J213" s="16" t="str">
        <f>IF([月份]="","",J212+[獲利]-[提領金額])</f>
        <v/>
      </c>
    </row>
    <row r="214" spans="4:10">
      <c r="D214" s="17" t="str">
        <f t="shared" si="4"/>
        <v/>
      </c>
      <c r="E214" s="17" t="str">
        <f>IF([月份]="","",IF(F213=12,E213+1,E213))</f>
        <v/>
      </c>
      <c r="F214" s="17" t="str">
        <f>IF([月份]="","",IF(MOD([月份],12)=0,12,MOD([月份],12)))</f>
        <v/>
      </c>
      <c r="G214" s="17" t="str">
        <f>IF([月份]="","",[年度]&amp;"年"&amp;[月]&amp;"月")</f>
        <v/>
      </c>
      <c r="H214" s="16" t="str">
        <f>IF([月份]="","",IF(勞保年金月領金額&gt;J213,J213+[獲利],勞保年金月領金額))</f>
        <v/>
      </c>
      <c r="I214" s="16" t="str">
        <f>IF([月份]="","",J213*投資報酬率/12)</f>
        <v/>
      </c>
      <c r="J214" s="16" t="str">
        <f>IF([月份]="","",J213+[獲利]-[提領金額])</f>
        <v/>
      </c>
    </row>
    <row r="215" spans="4:10">
      <c r="D215" s="17" t="str">
        <f t="shared" si="4"/>
        <v/>
      </c>
      <c r="E215" s="17" t="str">
        <f>IF([月份]="","",IF(F214=12,E214+1,E214))</f>
        <v/>
      </c>
      <c r="F215" s="17" t="str">
        <f>IF([月份]="","",IF(MOD([月份],12)=0,12,MOD([月份],12)))</f>
        <v/>
      </c>
      <c r="G215" s="17" t="str">
        <f>IF([月份]="","",[年度]&amp;"年"&amp;[月]&amp;"月")</f>
        <v/>
      </c>
      <c r="H215" s="16" t="str">
        <f>IF([月份]="","",IF(勞保年金月領金額&gt;J214,J214+[獲利],勞保年金月領金額))</f>
        <v/>
      </c>
      <c r="I215" s="16" t="str">
        <f>IF([月份]="","",J214*投資報酬率/12)</f>
        <v/>
      </c>
      <c r="J215" s="16" t="str">
        <f>IF([月份]="","",J214+[獲利]-[提領金額])</f>
        <v/>
      </c>
    </row>
    <row r="216" spans="4:10">
      <c r="D216" s="17" t="str">
        <f t="shared" si="4"/>
        <v/>
      </c>
      <c r="E216" s="17" t="str">
        <f>IF([月份]="","",IF(F215=12,E215+1,E215))</f>
        <v/>
      </c>
      <c r="F216" s="17" t="str">
        <f>IF([月份]="","",IF(MOD([月份],12)=0,12,MOD([月份],12)))</f>
        <v/>
      </c>
      <c r="G216" s="17" t="str">
        <f>IF([月份]="","",[年度]&amp;"年"&amp;[月]&amp;"月")</f>
        <v/>
      </c>
      <c r="H216" s="16" t="str">
        <f>IF([月份]="","",IF(勞保年金月領金額&gt;J215,J215+[獲利],勞保年金月領金額))</f>
        <v/>
      </c>
      <c r="I216" s="16" t="str">
        <f>IF([月份]="","",J215*投資報酬率/12)</f>
        <v/>
      </c>
      <c r="J216" s="16" t="str">
        <f>IF([月份]="","",J215+[獲利]-[提領金額])</f>
        <v/>
      </c>
    </row>
    <row r="217" spans="4:10">
      <c r="D217" s="17" t="str">
        <f t="shared" si="4"/>
        <v/>
      </c>
      <c r="E217" s="17" t="str">
        <f>IF([月份]="","",IF(F216=12,E216+1,E216))</f>
        <v/>
      </c>
      <c r="F217" s="17" t="str">
        <f>IF([月份]="","",IF(MOD([月份],12)=0,12,MOD([月份],12)))</f>
        <v/>
      </c>
      <c r="G217" s="17" t="str">
        <f>IF([月份]="","",[年度]&amp;"年"&amp;[月]&amp;"月")</f>
        <v/>
      </c>
      <c r="H217" s="16" t="str">
        <f>IF([月份]="","",IF(勞保年金月領金額&gt;J216,J216+[獲利],勞保年金月領金額))</f>
        <v/>
      </c>
      <c r="I217" s="16" t="str">
        <f>IF([月份]="","",J216*投資報酬率/12)</f>
        <v/>
      </c>
      <c r="J217" s="16" t="str">
        <f>IF([月份]="","",J216+[獲利]-[提領金額])</f>
        <v/>
      </c>
    </row>
    <row r="218" spans="4:10">
      <c r="D218" s="17" t="str">
        <f t="shared" si="4"/>
        <v/>
      </c>
      <c r="E218" s="17" t="str">
        <f>IF([月份]="","",IF(F217=12,E217+1,E217))</f>
        <v/>
      </c>
      <c r="F218" s="17" t="str">
        <f>IF([月份]="","",IF(MOD([月份],12)=0,12,MOD([月份],12)))</f>
        <v/>
      </c>
      <c r="G218" s="17" t="str">
        <f>IF([月份]="","",[年度]&amp;"年"&amp;[月]&amp;"月")</f>
        <v/>
      </c>
      <c r="H218" s="16" t="str">
        <f>IF([月份]="","",IF(勞保年金月領金額&gt;J217,J217+[獲利],勞保年金月領金額))</f>
        <v/>
      </c>
      <c r="I218" s="16" t="str">
        <f>IF([月份]="","",J217*投資報酬率/12)</f>
        <v/>
      </c>
      <c r="J218" s="16" t="str">
        <f>IF([月份]="","",J217+[獲利]-[提領金額])</f>
        <v/>
      </c>
    </row>
    <row r="219" spans="4:10">
      <c r="D219" s="17" t="str">
        <f t="shared" si="4"/>
        <v/>
      </c>
      <c r="E219" s="17" t="str">
        <f>IF([月份]="","",IF(F218=12,E218+1,E218))</f>
        <v/>
      </c>
      <c r="F219" s="17" t="str">
        <f>IF([月份]="","",IF(MOD([月份],12)=0,12,MOD([月份],12)))</f>
        <v/>
      </c>
      <c r="G219" s="17" t="str">
        <f>IF([月份]="","",[年度]&amp;"年"&amp;[月]&amp;"月")</f>
        <v/>
      </c>
      <c r="H219" s="16" t="str">
        <f>IF([月份]="","",IF(勞保年金月領金額&gt;J218,J218+[獲利],勞保年金月領金額))</f>
        <v/>
      </c>
      <c r="I219" s="16" t="str">
        <f>IF([月份]="","",J218*投資報酬率/12)</f>
        <v/>
      </c>
      <c r="J219" s="16" t="str">
        <f>IF([月份]="","",J218+[獲利]-[提領金額])</f>
        <v/>
      </c>
    </row>
    <row r="220" spans="4:10">
      <c r="D220" s="17" t="str">
        <f t="shared" si="4"/>
        <v/>
      </c>
      <c r="E220" s="17" t="str">
        <f>IF([月份]="","",IF(F219=12,E219+1,E219))</f>
        <v/>
      </c>
      <c r="F220" s="17" t="str">
        <f>IF([月份]="","",IF(MOD([月份],12)=0,12,MOD([月份],12)))</f>
        <v/>
      </c>
      <c r="G220" s="17" t="str">
        <f>IF([月份]="","",[年度]&amp;"年"&amp;[月]&amp;"月")</f>
        <v/>
      </c>
      <c r="H220" s="16" t="str">
        <f>IF([月份]="","",IF(勞保年金月領金額&gt;J219,J219+[獲利],勞保年金月領金額))</f>
        <v/>
      </c>
      <c r="I220" s="16" t="str">
        <f>IF([月份]="","",J219*投資報酬率/12)</f>
        <v/>
      </c>
      <c r="J220" s="16" t="str">
        <f>IF([月份]="","",J219+[獲利]-[提領金額])</f>
        <v/>
      </c>
    </row>
    <row r="221" spans="4:10">
      <c r="D221" s="17" t="str">
        <f t="shared" si="4"/>
        <v/>
      </c>
      <c r="E221" s="17" t="str">
        <f>IF([月份]="","",IF(F220=12,E220+1,E220))</f>
        <v/>
      </c>
      <c r="F221" s="17" t="str">
        <f>IF([月份]="","",IF(MOD([月份],12)=0,12,MOD([月份],12)))</f>
        <v/>
      </c>
      <c r="G221" s="17" t="str">
        <f>IF([月份]="","",[年度]&amp;"年"&amp;[月]&amp;"月")</f>
        <v/>
      </c>
      <c r="H221" s="16" t="str">
        <f>IF([月份]="","",IF(勞保年金月領金額&gt;J220,J220+[獲利],勞保年金月領金額))</f>
        <v/>
      </c>
      <c r="I221" s="16" t="str">
        <f>IF([月份]="","",J220*投資報酬率/12)</f>
        <v/>
      </c>
      <c r="J221" s="16" t="str">
        <f>IF([月份]="","",J220+[獲利]-[提領金額])</f>
        <v/>
      </c>
    </row>
    <row r="222" spans="4:10">
      <c r="D222" s="17" t="str">
        <f t="shared" si="4"/>
        <v/>
      </c>
      <c r="E222" s="17" t="str">
        <f>IF([月份]="","",IF(F221=12,E221+1,E221))</f>
        <v/>
      </c>
      <c r="F222" s="17" t="str">
        <f>IF([月份]="","",IF(MOD([月份],12)=0,12,MOD([月份],12)))</f>
        <v/>
      </c>
      <c r="G222" s="17" t="str">
        <f>IF([月份]="","",[年度]&amp;"年"&amp;[月]&amp;"月")</f>
        <v/>
      </c>
      <c r="H222" s="16" t="str">
        <f>IF([月份]="","",IF(勞保年金月領金額&gt;J221,J221+[獲利],勞保年金月領金額))</f>
        <v/>
      </c>
      <c r="I222" s="16" t="str">
        <f>IF([月份]="","",J221*投資報酬率/12)</f>
        <v/>
      </c>
      <c r="J222" s="16" t="str">
        <f>IF([月份]="","",J221+[獲利]-[提領金額])</f>
        <v/>
      </c>
    </row>
    <row r="223" spans="4:10">
      <c r="D223" s="17" t="str">
        <f t="shared" si="4"/>
        <v/>
      </c>
      <c r="E223" s="17" t="str">
        <f>IF([月份]="","",IF(F222=12,E222+1,E222))</f>
        <v/>
      </c>
      <c r="F223" s="17" t="str">
        <f>IF([月份]="","",IF(MOD([月份],12)=0,12,MOD([月份],12)))</f>
        <v/>
      </c>
      <c r="G223" s="17" t="str">
        <f>IF([月份]="","",[年度]&amp;"年"&amp;[月]&amp;"月")</f>
        <v/>
      </c>
      <c r="H223" s="16" t="str">
        <f>IF([月份]="","",IF(勞保年金月領金額&gt;J222,J222+[獲利],勞保年金月領金額))</f>
        <v/>
      </c>
      <c r="I223" s="16" t="str">
        <f>IF([月份]="","",J222*投資報酬率/12)</f>
        <v/>
      </c>
      <c r="J223" s="16" t="str">
        <f>IF([月份]="","",J222+[獲利]-[提領金額])</f>
        <v/>
      </c>
    </row>
    <row r="224" spans="4:10">
      <c r="D224" s="17" t="str">
        <f t="shared" si="4"/>
        <v/>
      </c>
      <c r="E224" s="17" t="str">
        <f>IF([月份]="","",IF(F223=12,E223+1,E223))</f>
        <v/>
      </c>
      <c r="F224" s="17" t="str">
        <f>IF([月份]="","",IF(MOD([月份],12)=0,12,MOD([月份],12)))</f>
        <v/>
      </c>
      <c r="G224" s="17" t="str">
        <f>IF([月份]="","",[年度]&amp;"年"&amp;[月]&amp;"月")</f>
        <v/>
      </c>
      <c r="H224" s="16" t="str">
        <f>IF([月份]="","",IF(勞保年金月領金額&gt;J223,J223+[獲利],勞保年金月領金額))</f>
        <v/>
      </c>
      <c r="I224" s="16" t="str">
        <f>IF([月份]="","",J223*投資報酬率/12)</f>
        <v/>
      </c>
      <c r="J224" s="16" t="str">
        <f>IF([月份]="","",J223+[獲利]-[提領金額])</f>
        <v/>
      </c>
    </row>
    <row r="225" spans="4:10">
      <c r="D225" s="17" t="str">
        <f t="shared" si="4"/>
        <v/>
      </c>
      <c r="E225" s="17" t="str">
        <f>IF([月份]="","",IF(F224=12,E224+1,E224))</f>
        <v/>
      </c>
      <c r="F225" s="17" t="str">
        <f>IF([月份]="","",IF(MOD([月份],12)=0,12,MOD([月份],12)))</f>
        <v/>
      </c>
      <c r="G225" s="17" t="str">
        <f>IF([月份]="","",[年度]&amp;"年"&amp;[月]&amp;"月")</f>
        <v/>
      </c>
      <c r="H225" s="16" t="str">
        <f>IF([月份]="","",IF(勞保年金月領金額&gt;J224,J224+[獲利],勞保年金月領金額))</f>
        <v/>
      </c>
      <c r="I225" s="16" t="str">
        <f>IF([月份]="","",J224*投資報酬率/12)</f>
        <v/>
      </c>
      <c r="J225" s="16" t="str">
        <f>IF([月份]="","",J224+[獲利]-[提領金額])</f>
        <v/>
      </c>
    </row>
    <row r="226" spans="4:10">
      <c r="D226" s="17" t="str">
        <f t="shared" si="4"/>
        <v/>
      </c>
      <c r="E226" s="17" t="str">
        <f>IF([月份]="","",IF(F225=12,E225+1,E225))</f>
        <v/>
      </c>
      <c r="F226" s="17" t="str">
        <f>IF([月份]="","",IF(MOD([月份],12)=0,12,MOD([月份],12)))</f>
        <v/>
      </c>
      <c r="G226" s="17" t="str">
        <f>IF([月份]="","",[年度]&amp;"年"&amp;[月]&amp;"月")</f>
        <v/>
      </c>
      <c r="H226" s="16" t="str">
        <f>IF([月份]="","",IF(勞保年金月領金額&gt;J225,J225+[獲利],勞保年金月領金額))</f>
        <v/>
      </c>
      <c r="I226" s="16" t="str">
        <f>IF([月份]="","",J225*投資報酬率/12)</f>
        <v/>
      </c>
      <c r="J226" s="16" t="str">
        <f>IF([月份]="","",J225+[獲利]-[提領金額])</f>
        <v/>
      </c>
    </row>
    <row r="227" spans="4:10">
      <c r="D227" s="17" t="str">
        <f t="shared" si="4"/>
        <v/>
      </c>
      <c r="E227" s="17" t="str">
        <f>IF([月份]="","",IF(F226=12,E226+1,E226))</f>
        <v/>
      </c>
      <c r="F227" s="17" t="str">
        <f>IF([月份]="","",IF(MOD([月份],12)=0,12,MOD([月份],12)))</f>
        <v/>
      </c>
      <c r="G227" s="17" t="str">
        <f>IF([月份]="","",[年度]&amp;"年"&amp;[月]&amp;"月")</f>
        <v/>
      </c>
      <c r="H227" s="16" t="str">
        <f>IF([月份]="","",IF(勞保年金月領金額&gt;J226,J226+[獲利],勞保年金月領金額))</f>
        <v/>
      </c>
      <c r="I227" s="16" t="str">
        <f>IF([月份]="","",J226*投資報酬率/12)</f>
        <v/>
      </c>
      <c r="J227" s="16" t="str">
        <f>IF([月份]="","",J226+[獲利]-[提領金額])</f>
        <v/>
      </c>
    </row>
    <row r="228" spans="4:10">
      <c r="D228" s="17" t="str">
        <f t="shared" si="4"/>
        <v/>
      </c>
      <c r="E228" s="17" t="str">
        <f>IF([月份]="","",IF(F227=12,E227+1,E227))</f>
        <v/>
      </c>
      <c r="F228" s="17" t="str">
        <f>IF([月份]="","",IF(MOD([月份],12)=0,12,MOD([月份],12)))</f>
        <v/>
      </c>
      <c r="G228" s="17" t="str">
        <f>IF([月份]="","",[年度]&amp;"年"&amp;[月]&amp;"月")</f>
        <v/>
      </c>
      <c r="H228" s="16" t="str">
        <f>IF([月份]="","",IF(勞保年金月領金額&gt;J227,J227+[獲利],勞保年金月領金額))</f>
        <v/>
      </c>
      <c r="I228" s="16" t="str">
        <f>IF([月份]="","",J227*投資報酬率/12)</f>
        <v/>
      </c>
      <c r="J228" s="16" t="str">
        <f>IF([月份]="","",J227+[獲利]-[提領金額])</f>
        <v/>
      </c>
    </row>
    <row r="229" spans="4:10">
      <c r="D229" s="17" t="str">
        <f t="shared" si="4"/>
        <v/>
      </c>
      <c r="E229" s="17" t="str">
        <f>IF([月份]="","",IF(F228=12,E228+1,E228))</f>
        <v/>
      </c>
      <c r="F229" s="17" t="str">
        <f>IF([月份]="","",IF(MOD([月份],12)=0,12,MOD([月份],12)))</f>
        <v/>
      </c>
      <c r="G229" s="17" t="str">
        <f>IF([月份]="","",[年度]&amp;"年"&amp;[月]&amp;"月")</f>
        <v/>
      </c>
      <c r="H229" s="16" t="str">
        <f>IF([月份]="","",IF(勞保年金月領金額&gt;J228,J228+[獲利],勞保年金月領金額))</f>
        <v/>
      </c>
      <c r="I229" s="16" t="str">
        <f>IF([月份]="","",J228*投資報酬率/12)</f>
        <v/>
      </c>
      <c r="J229" s="16" t="str">
        <f>IF([月份]="","",J228+[獲利]-[提領金額])</f>
        <v/>
      </c>
    </row>
    <row r="230" spans="4:10">
      <c r="D230" s="17" t="str">
        <f t="shared" si="4"/>
        <v/>
      </c>
      <c r="E230" s="17" t="str">
        <f>IF([月份]="","",IF(F229=12,E229+1,E229))</f>
        <v/>
      </c>
      <c r="F230" s="17" t="str">
        <f>IF([月份]="","",IF(MOD([月份],12)=0,12,MOD([月份],12)))</f>
        <v/>
      </c>
      <c r="G230" s="17" t="str">
        <f>IF([月份]="","",[年度]&amp;"年"&amp;[月]&amp;"月")</f>
        <v/>
      </c>
      <c r="H230" s="16" t="str">
        <f>IF([月份]="","",IF(勞保年金月領金額&gt;J229,J229+[獲利],勞保年金月領金額))</f>
        <v/>
      </c>
      <c r="I230" s="16" t="str">
        <f>IF([月份]="","",J229*投資報酬率/12)</f>
        <v/>
      </c>
      <c r="J230" s="16" t="str">
        <f>IF([月份]="","",J229+[獲利]-[提領金額])</f>
        <v/>
      </c>
    </row>
    <row r="231" spans="4:10">
      <c r="D231" s="17" t="str">
        <f t="shared" si="4"/>
        <v/>
      </c>
      <c r="E231" s="17" t="str">
        <f>IF([月份]="","",IF(F230=12,E230+1,E230))</f>
        <v/>
      </c>
      <c r="F231" s="17" t="str">
        <f>IF([月份]="","",IF(MOD([月份],12)=0,12,MOD([月份],12)))</f>
        <v/>
      </c>
      <c r="G231" s="17" t="str">
        <f>IF([月份]="","",[年度]&amp;"年"&amp;[月]&amp;"月")</f>
        <v/>
      </c>
      <c r="H231" s="16" t="str">
        <f>IF([月份]="","",IF(勞保年金月領金額&gt;J230,J230+[獲利],勞保年金月領金額))</f>
        <v/>
      </c>
      <c r="I231" s="16" t="str">
        <f>IF([月份]="","",J230*投資報酬率/12)</f>
        <v/>
      </c>
      <c r="J231" s="16" t="str">
        <f>IF([月份]="","",J230+[獲利]-[提領金額])</f>
        <v/>
      </c>
    </row>
    <row r="232" spans="4:10">
      <c r="D232" s="17" t="str">
        <f t="shared" si="4"/>
        <v/>
      </c>
      <c r="E232" s="17" t="str">
        <f>IF([月份]="","",IF(F231=12,E231+1,E231))</f>
        <v/>
      </c>
      <c r="F232" s="17" t="str">
        <f>IF([月份]="","",IF(MOD([月份],12)=0,12,MOD([月份],12)))</f>
        <v/>
      </c>
      <c r="G232" s="17" t="str">
        <f>IF([月份]="","",[年度]&amp;"年"&amp;[月]&amp;"月")</f>
        <v/>
      </c>
      <c r="H232" s="16" t="str">
        <f>IF([月份]="","",IF(勞保年金月領金額&gt;J231,J231+[獲利],勞保年金月領金額))</f>
        <v/>
      </c>
      <c r="I232" s="16" t="str">
        <f>IF([月份]="","",J231*投資報酬率/12)</f>
        <v/>
      </c>
      <c r="J232" s="16" t="str">
        <f>IF([月份]="","",J231+[獲利]-[提領金額])</f>
        <v/>
      </c>
    </row>
    <row r="233" spans="4:10">
      <c r="D233" s="17" t="str">
        <f t="shared" si="4"/>
        <v/>
      </c>
      <c r="E233" s="17" t="str">
        <f>IF([月份]="","",IF(F232=12,E232+1,E232))</f>
        <v/>
      </c>
      <c r="F233" s="17" t="str">
        <f>IF([月份]="","",IF(MOD([月份],12)=0,12,MOD([月份],12)))</f>
        <v/>
      </c>
      <c r="G233" s="17" t="str">
        <f>IF([月份]="","",[年度]&amp;"年"&amp;[月]&amp;"月")</f>
        <v/>
      </c>
      <c r="H233" s="16" t="str">
        <f>IF([月份]="","",IF(勞保年金月領金額&gt;J232,J232+[獲利],勞保年金月領金額))</f>
        <v/>
      </c>
      <c r="I233" s="16" t="str">
        <f>IF([月份]="","",J232*投資報酬率/12)</f>
        <v/>
      </c>
      <c r="J233" s="16" t="str">
        <f>IF([月份]="","",J232+[獲利]-[提領金額])</f>
        <v/>
      </c>
    </row>
    <row r="234" spans="4:10">
      <c r="D234" s="17" t="str">
        <f t="shared" si="4"/>
        <v/>
      </c>
      <c r="E234" s="17" t="str">
        <f>IF([月份]="","",IF(F233=12,E233+1,E233))</f>
        <v/>
      </c>
      <c r="F234" s="17" t="str">
        <f>IF([月份]="","",IF(MOD([月份],12)=0,12,MOD([月份],12)))</f>
        <v/>
      </c>
      <c r="G234" s="17" t="str">
        <f>IF([月份]="","",[年度]&amp;"年"&amp;[月]&amp;"月")</f>
        <v/>
      </c>
      <c r="H234" s="16" t="str">
        <f>IF([月份]="","",IF(勞保年金月領金額&gt;J233,J233+[獲利],勞保年金月領金額))</f>
        <v/>
      </c>
      <c r="I234" s="16" t="str">
        <f>IF([月份]="","",J233*投資報酬率/12)</f>
        <v/>
      </c>
      <c r="J234" s="16" t="str">
        <f>IF([月份]="","",J233+[獲利]-[提領金額])</f>
        <v/>
      </c>
    </row>
    <row r="235" spans="4:10">
      <c r="D235" s="17" t="str">
        <f t="shared" si="4"/>
        <v/>
      </c>
      <c r="E235" s="17" t="str">
        <f>IF([月份]="","",IF(F234=12,E234+1,E234))</f>
        <v/>
      </c>
      <c r="F235" s="17" t="str">
        <f>IF([月份]="","",IF(MOD([月份],12)=0,12,MOD([月份],12)))</f>
        <v/>
      </c>
      <c r="G235" s="17" t="str">
        <f>IF([月份]="","",[年度]&amp;"年"&amp;[月]&amp;"月")</f>
        <v/>
      </c>
      <c r="H235" s="16" t="str">
        <f>IF([月份]="","",IF(勞保年金月領金額&gt;J234,J234+[獲利],勞保年金月領金額))</f>
        <v/>
      </c>
      <c r="I235" s="16" t="str">
        <f>IF([月份]="","",J234*投資報酬率/12)</f>
        <v/>
      </c>
      <c r="J235" s="16" t="str">
        <f>IF([月份]="","",J234+[獲利]-[提領金額])</f>
        <v/>
      </c>
    </row>
    <row r="236" spans="4:10">
      <c r="D236" s="17" t="str">
        <f t="shared" si="4"/>
        <v/>
      </c>
      <c r="E236" s="17" t="str">
        <f>IF([月份]="","",IF(F235=12,E235+1,E235))</f>
        <v/>
      </c>
      <c r="F236" s="17" t="str">
        <f>IF([月份]="","",IF(MOD([月份],12)=0,12,MOD([月份],12)))</f>
        <v/>
      </c>
      <c r="G236" s="17" t="str">
        <f>IF([月份]="","",[年度]&amp;"年"&amp;[月]&amp;"月")</f>
        <v/>
      </c>
      <c r="H236" s="16" t="str">
        <f>IF([月份]="","",IF(勞保年金月領金額&gt;J235,J235+[獲利],勞保年金月領金額))</f>
        <v/>
      </c>
      <c r="I236" s="16" t="str">
        <f>IF([月份]="","",J235*投資報酬率/12)</f>
        <v/>
      </c>
      <c r="J236" s="16" t="str">
        <f>IF([月份]="","",J235+[獲利]-[提領金額])</f>
        <v/>
      </c>
    </row>
    <row r="237" spans="4:10">
      <c r="D237" s="17" t="str">
        <f t="shared" si="4"/>
        <v/>
      </c>
      <c r="E237" s="17" t="str">
        <f>IF([月份]="","",IF(F236=12,E236+1,E236))</f>
        <v/>
      </c>
      <c r="F237" s="17" t="str">
        <f>IF([月份]="","",IF(MOD([月份],12)=0,12,MOD([月份],12)))</f>
        <v/>
      </c>
      <c r="G237" s="17" t="str">
        <f>IF([月份]="","",[年度]&amp;"年"&amp;[月]&amp;"月")</f>
        <v/>
      </c>
      <c r="H237" s="16" t="str">
        <f>IF([月份]="","",IF(勞保年金月領金額&gt;J236,J236+[獲利],勞保年金月領金額))</f>
        <v/>
      </c>
      <c r="I237" s="16" t="str">
        <f>IF([月份]="","",J236*投資報酬率/12)</f>
        <v/>
      </c>
      <c r="J237" s="16" t="str">
        <f>IF([月份]="","",J236+[獲利]-[提領金額])</f>
        <v/>
      </c>
    </row>
    <row r="238" spans="4:10">
      <c r="D238" s="17" t="str">
        <f t="shared" si="4"/>
        <v/>
      </c>
      <c r="E238" s="17" t="str">
        <f>IF([月份]="","",IF(F237=12,E237+1,E237))</f>
        <v/>
      </c>
      <c r="F238" s="17" t="str">
        <f>IF([月份]="","",IF(MOD([月份],12)=0,12,MOD([月份],12)))</f>
        <v/>
      </c>
      <c r="G238" s="17" t="str">
        <f>IF([月份]="","",[年度]&amp;"年"&amp;[月]&amp;"月")</f>
        <v/>
      </c>
      <c r="H238" s="16" t="str">
        <f>IF([月份]="","",IF(勞保年金月領金額&gt;J237,J237+[獲利],勞保年金月領金額))</f>
        <v/>
      </c>
      <c r="I238" s="16" t="str">
        <f>IF([月份]="","",J237*投資報酬率/12)</f>
        <v/>
      </c>
      <c r="J238" s="16" t="str">
        <f>IF([月份]="","",J237+[獲利]-[提領金額])</f>
        <v/>
      </c>
    </row>
    <row r="239" spans="4:10">
      <c r="D239" s="17" t="str">
        <f t="shared" si="4"/>
        <v/>
      </c>
      <c r="E239" s="17" t="str">
        <f>IF([月份]="","",IF(F238=12,E238+1,E238))</f>
        <v/>
      </c>
      <c r="F239" s="17" t="str">
        <f>IF([月份]="","",IF(MOD([月份],12)=0,12,MOD([月份],12)))</f>
        <v/>
      </c>
      <c r="G239" s="17" t="str">
        <f>IF([月份]="","",[年度]&amp;"年"&amp;[月]&amp;"月")</f>
        <v/>
      </c>
      <c r="H239" s="16" t="str">
        <f>IF([月份]="","",IF(勞保年金月領金額&gt;J238,J238+[獲利],勞保年金月領金額))</f>
        <v/>
      </c>
      <c r="I239" s="16" t="str">
        <f>IF([月份]="","",J238*投資報酬率/12)</f>
        <v/>
      </c>
      <c r="J239" s="16" t="str">
        <f>IF([月份]="","",J238+[獲利]-[提領金額])</f>
        <v/>
      </c>
    </row>
    <row r="240" spans="4:10">
      <c r="D240" s="17" t="str">
        <f t="shared" si="4"/>
        <v/>
      </c>
      <c r="E240" s="17" t="str">
        <f>IF([月份]="","",IF(F239=12,E239+1,E239))</f>
        <v/>
      </c>
      <c r="F240" s="17" t="str">
        <f>IF([月份]="","",IF(MOD([月份],12)=0,12,MOD([月份],12)))</f>
        <v/>
      </c>
      <c r="G240" s="17" t="str">
        <f>IF([月份]="","",[年度]&amp;"年"&amp;[月]&amp;"月")</f>
        <v/>
      </c>
      <c r="H240" s="16" t="str">
        <f>IF([月份]="","",IF(勞保年金月領金額&gt;J239,J239+[獲利],勞保年金月領金額))</f>
        <v/>
      </c>
      <c r="I240" s="16" t="str">
        <f>IF([月份]="","",J239*投資報酬率/12)</f>
        <v/>
      </c>
      <c r="J240" s="16" t="str">
        <f>IF([月份]="","",J239+[獲利]-[提領金額])</f>
        <v/>
      </c>
    </row>
    <row r="241" spans="4:10">
      <c r="D241" s="17" t="str">
        <f t="shared" si="4"/>
        <v/>
      </c>
      <c r="E241" s="17" t="str">
        <f>IF([月份]="","",IF(F240=12,E240+1,E240))</f>
        <v/>
      </c>
      <c r="F241" s="17" t="str">
        <f>IF([月份]="","",IF(MOD([月份],12)=0,12,MOD([月份],12)))</f>
        <v/>
      </c>
      <c r="G241" s="17" t="str">
        <f>IF([月份]="","",[年度]&amp;"年"&amp;[月]&amp;"月")</f>
        <v/>
      </c>
      <c r="H241" s="16" t="str">
        <f>IF([月份]="","",IF(勞保年金月領金額&gt;J240,J240+[獲利],勞保年金月領金額))</f>
        <v/>
      </c>
      <c r="I241" s="16" t="str">
        <f>IF([月份]="","",J240*投資報酬率/12)</f>
        <v/>
      </c>
      <c r="J241" s="16" t="str">
        <f>IF([月份]="","",J240+[獲利]-[提領金額])</f>
        <v/>
      </c>
    </row>
    <row r="242" spans="4:10">
      <c r="D242" s="17" t="str">
        <f t="shared" si="4"/>
        <v/>
      </c>
      <c r="E242" s="17" t="str">
        <f>IF([月份]="","",IF(F241=12,E241+1,E241))</f>
        <v/>
      </c>
      <c r="F242" s="17" t="str">
        <f>IF([月份]="","",IF(MOD([月份],12)=0,12,MOD([月份],12)))</f>
        <v/>
      </c>
      <c r="G242" s="17" t="str">
        <f>IF([月份]="","",[年度]&amp;"年"&amp;[月]&amp;"月")</f>
        <v/>
      </c>
      <c r="H242" s="16" t="str">
        <f>IF([月份]="","",IF(勞保年金月領金額&gt;J241,J241+[獲利],勞保年金月領金額))</f>
        <v/>
      </c>
      <c r="I242" s="16" t="str">
        <f>IF([月份]="","",J241*投資報酬率/12)</f>
        <v/>
      </c>
      <c r="J242" s="16" t="str">
        <f>IF([月份]="","",J241+[獲利]-[提領金額])</f>
        <v/>
      </c>
    </row>
    <row r="243" spans="4:10">
      <c r="D243" s="17" t="str">
        <f t="shared" si="4"/>
        <v/>
      </c>
      <c r="E243" s="17" t="str">
        <f>IF([月份]="","",IF(F242=12,E242+1,E242))</f>
        <v/>
      </c>
      <c r="F243" s="17" t="str">
        <f>IF([月份]="","",IF(MOD([月份],12)=0,12,MOD([月份],12)))</f>
        <v/>
      </c>
      <c r="G243" s="17" t="str">
        <f>IF([月份]="","",[年度]&amp;"年"&amp;[月]&amp;"月")</f>
        <v/>
      </c>
      <c r="H243" s="16" t="str">
        <f>IF([月份]="","",IF(勞保年金月領金額&gt;J242,J242+[獲利],勞保年金月領金額))</f>
        <v/>
      </c>
      <c r="I243" s="16" t="str">
        <f>IF([月份]="","",J242*投資報酬率/12)</f>
        <v/>
      </c>
      <c r="J243" s="16" t="str">
        <f>IF([月份]="","",J242+[獲利]-[提領金額])</f>
        <v/>
      </c>
    </row>
    <row r="244" spans="4:10">
      <c r="D244" s="17" t="str">
        <f t="shared" si="4"/>
        <v/>
      </c>
      <c r="E244" s="17" t="str">
        <f>IF([月份]="","",IF(F243=12,E243+1,E243))</f>
        <v/>
      </c>
      <c r="F244" s="17" t="str">
        <f>IF([月份]="","",IF(MOD([月份],12)=0,12,MOD([月份],12)))</f>
        <v/>
      </c>
      <c r="G244" s="17" t="str">
        <f>IF([月份]="","",[年度]&amp;"年"&amp;[月]&amp;"月")</f>
        <v/>
      </c>
      <c r="H244" s="16" t="str">
        <f>IF([月份]="","",IF(勞保年金月領金額&gt;J243,J243+[獲利],勞保年金月領金額))</f>
        <v/>
      </c>
      <c r="I244" s="16" t="str">
        <f>IF([月份]="","",J243*投資報酬率/12)</f>
        <v/>
      </c>
      <c r="J244" s="16" t="str">
        <f>IF([月份]="","",J243+[獲利]-[提領金額])</f>
        <v/>
      </c>
    </row>
    <row r="245" spans="4:10">
      <c r="D245" s="17" t="str">
        <f t="shared" si="4"/>
        <v/>
      </c>
      <c r="E245" s="17" t="str">
        <f>IF([月份]="","",IF(F244=12,E244+1,E244))</f>
        <v/>
      </c>
      <c r="F245" s="17" t="str">
        <f>IF([月份]="","",IF(MOD([月份],12)=0,12,MOD([月份],12)))</f>
        <v/>
      </c>
      <c r="G245" s="17" t="str">
        <f>IF([月份]="","",[年度]&amp;"年"&amp;[月]&amp;"月")</f>
        <v/>
      </c>
      <c r="H245" s="16" t="str">
        <f>IF([月份]="","",IF(勞保年金月領金額&gt;J244,J244+[獲利],勞保年金月領金額))</f>
        <v/>
      </c>
      <c r="I245" s="16" t="str">
        <f>IF([月份]="","",J244*投資報酬率/12)</f>
        <v/>
      </c>
      <c r="J245" s="16" t="str">
        <f>IF([月份]="","",J244+[獲利]-[提領金額])</f>
        <v/>
      </c>
    </row>
    <row r="246" spans="4:10">
      <c r="D246" s="17" t="str">
        <f t="shared" si="4"/>
        <v/>
      </c>
      <c r="E246" s="17" t="str">
        <f>IF([月份]="","",IF(F245=12,E245+1,E245))</f>
        <v/>
      </c>
      <c r="F246" s="17" t="str">
        <f>IF([月份]="","",IF(MOD([月份],12)=0,12,MOD([月份],12)))</f>
        <v/>
      </c>
      <c r="G246" s="17" t="str">
        <f>IF([月份]="","",[年度]&amp;"年"&amp;[月]&amp;"月")</f>
        <v/>
      </c>
      <c r="H246" s="16" t="str">
        <f>IF([月份]="","",IF(勞保年金月領金額&gt;J245,J245+[獲利],勞保年金月領金額))</f>
        <v/>
      </c>
      <c r="I246" s="16" t="str">
        <f>IF([月份]="","",J245*投資報酬率/12)</f>
        <v/>
      </c>
      <c r="J246" s="16" t="str">
        <f>IF([月份]="","",J245+[獲利]-[提領金額])</f>
        <v/>
      </c>
    </row>
    <row r="247" spans="4:10">
      <c r="D247" s="17" t="str">
        <f t="shared" si="4"/>
        <v/>
      </c>
      <c r="E247" s="17" t="str">
        <f>IF([月份]="","",IF(F246=12,E246+1,E246))</f>
        <v/>
      </c>
      <c r="F247" s="17" t="str">
        <f>IF([月份]="","",IF(MOD([月份],12)=0,12,MOD([月份],12)))</f>
        <v/>
      </c>
      <c r="G247" s="17" t="str">
        <f>IF([月份]="","",[年度]&amp;"年"&amp;[月]&amp;"月")</f>
        <v/>
      </c>
      <c r="H247" s="16" t="str">
        <f>IF([月份]="","",IF(勞保年金月領金額&gt;J246,J246+[獲利],勞保年金月領金額))</f>
        <v/>
      </c>
      <c r="I247" s="16" t="str">
        <f>IF([月份]="","",J246*投資報酬率/12)</f>
        <v/>
      </c>
      <c r="J247" s="16" t="str">
        <f>IF([月份]="","",J246+[獲利]-[提領金額])</f>
        <v/>
      </c>
    </row>
    <row r="248" spans="4:10">
      <c r="D248" s="17" t="str">
        <f t="shared" si="4"/>
        <v/>
      </c>
      <c r="E248" s="17" t="str">
        <f>IF([月份]="","",IF(F247=12,E247+1,E247))</f>
        <v/>
      </c>
      <c r="F248" s="17" t="str">
        <f>IF([月份]="","",IF(MOD([月份],12)=0,12,MOD([月份],12)))</f>
        <v/>
      </c>
      <c r="G248" s="17" t="str">
        <f>IF([月份]="","",[年度]&amp;"年"&amp;[月]&amp;"月")</f>
        <v/>
      </c>
      <c r="H248" s="16" t="str">
        <f>IF([月份]="","",IF(勞保年金月領金額&gt;J247,J247+[獲利],勞保年金月領金額))</f>
        <v/>
      </c>
      <c r="I248" s="16" t="str">
        <f>IF([月份]="","",J247*投資報酬率/12)</f>
        <v/>
      </c>
      <c r="J248" s="16" t="str">
        <f>IF([月份]="","",J247+[獲利]-[提領金額])</f>
        <v/>
      </c>
    </row>
    <row r="249" spans="4:10">
      <c r="D249" s="17" t="str">
        <f t="shared" si="4"/>
        <v/>
      </c>
      <c r="E249" s="17" t="str">
        <f>IF([月份]="","",IF(F248=12,E248+1,E248))</f>
        <v/>
      </c>
      <c r="F249" s="17" t="str">
        <f>IF([月份]="","",IF(MOD([月份],12)=0,12,MOD([月份],12)))</f>
        <v/>
      </c>
      <c r="G249" s="17" t="str">
        <f>IF([月份]="","",[年度]&amp;"年"&amp;[月]&amp;"月")</f>
        <v/>
      </c>
      <c r="H249" s="16" t="str">
        <f>IF([月份]="","",IF(勞保年金月領金額&gt;J248,J248+[獲利],勞保年金月領金額))</f>
        <v/>
      </c>
      <c r="I249" s="16" t="str">
        <f>IF([月份]="","",J248*投資報酬率/12)</f>
        <v/>
      </c>
      <c r="J249" s="16" t="str">
        <f>IF([月份]="","",J248+[獲利]-[提領金額])</f>
        <v/>
      </c>
    </row>
    <row r="250" spans="4:10">
      <c r="D250" s="17" t="str">
        <f t="shared" si="4"/>
        <v/>
      </c>
      <c r="E250" s="17" t="str">
        <f>IF([月份]="","",IF(F249=12,E249+1,E249))</f>
        <v/>
      </c>
      <c r="F250" s="17" t="str">
        <f>IF([月份]="","",IF(MOD([月份],12)=0,12,MOD([月份],12)))</f>
        <v/>
      </c>
      <c r="G250" s="17" t="str">
        <f>IF([月份]="","",[年度]&amp;"年"&amp;[月]&amp;"月")</f>
        <v/>
      </c>
      <c r="H250" s="16" t="str">
        <f>IF([月份]="","",IF(勞保年金月領金額&gt;J249,J249+[獲利],勞保年金月領金額))</f>
        <v/>
      </c>
      <c r="I250" s="16" t="str">
        <f>IF([月份]="","",J249*投資報酬率/12)</f>
        <v/>
      </c>
      <c r="J250" s="16" t="str">
        <f>IF([月份]="","",J249+[獲利]-[提領金額])</f>
        <v/>
      </c>
    </row>
    <row r="251" spans="4:10">
      <c r="D251" s="17" t="str">
        <f t="shared" si="4"/>
        <v/>
      </c>
      <c r="E251" s="17" t="str">
        <f>IF([月份]="","",IF(F250=12,E250+1,E250))</f>
        <v/>
      </c>
      <c r="F251" s="17" t="str">
        <f>IF([月份]="","",IF(MOD([月份],12)=0,12,MOD([月份],12)))</f>
        <v/>
      </c>
      <c r="G251" s="17" t="str">
        <f>IF([月份]="","",[年度]&amp;"年"&amp;[月]&amp;"月")</f>
        <v/>
      </c>
      <c r="H251" s="16" t="str">
        <f>IF([月份]="","",IF(勞保年金月領金額&gt;J250,J250+[獲利],勞保年金月領金額))</f>
        <v/>
      </c>
      <c r="I251" s="16" t="str">
        <f>IF([月份]="","",J250*投資報酬率/12)</f>
        <v/>
      </c>
      <c r="J251" s="16" t="str">
        <f>IF([月份]="","",J250+[獲利]-[提領金額])</f>
        <v/>
      </c>
    </row>
    <row r="252" spans="4:10">
      <c r="D252" s="17" t="str">
        <f t="shared" si="4"/>
        <v/>
      </c>
      <c r="E252" s="17" t="str">
        <f>IF([月份]="","",IF(F251=12,E251+1,E251))</f>
        <v/>
      </c>
      <c r="F252" s="17" t="str">
        <f>IF([月份]="","",IF(MOD([月份],12)=0,12,MOD([月份],12)))</f>
        <v/>
      </c>
      <c r="G252" s="17" t="str">
        <f>IF([月份]="","",[年度]&amp;"年"&amp;[月]&amp;"月")</f>
        <v/>
      </c>
      <c r="H252" s="16" t="str">
        <f>IF([月份]="","",IF(勞保年金月領金額&gt;J251,J251+[獲利],勞保年金月領金額))</f>
        <v/>
      </c>
      <c r="I252" s="16" t="str">
        <f>IF([月份]="","",J251*投資報酬率/12)</f>
        <v/>
      </c>
      <c r="J252" s="16" t="str">
        <f>IF([月份]="","",J251+[獲利]-[提領金額])</f>
        <v/>
      </c>
    </row>
    <row r="253" spans="4:10">
      <c r="D253" s="17" t="str">
        <f t="shared" si="4"/>
        <v/>
      </c>
      <c r="E253" s="17" t="str">
        <f>IF([月份]="","",IF(F252=12,E252+1,E252))</f>
        <v/>
      </c>
      <c r="F253" s="17" t="str">
        <f>IF([月份]="","",IF(MOD([月份],12)=0,12,MOD([月份],12)))</f>
        <v/>
      </c>
      <c r="G253" s="17" t="str">
        <f>IF([月份]="","",[年度]&amp;"年"&amp;[月]&amp;"月")</f>
        <v/>
      </c>
      <c r="H253" s="16" t="str">
        <f>IF([月份]="","",IF(勞保年金月領金額&gt;J252,J252+[獲利],勞保年金月領金額))</f>
        <v/>
      </c>
      <c r="I253" s="16" t="str">
        <f>IF([月份]="","",J252*投資報酬率/12)</f>
        <v/>
      </c>
      <c r="J253" s="16" t="str">
        <f>IF([月份]="","",J252+[獲利]-[提領金額])</f>
        <v/>
      </c>
    </row>
    <row r="254" spans="4:10">
      <c r="D254" s="17" t="str">
        <f t="shared" si="4"/>
        <v/>
      </c>
      <c r="E254" s="17" t="str">
        <f>IF([月份]="","",IF(F253=12,E253+1,E253))</f>
        <v/>
      </c>
      <c r="F254" s="17" t="str">
        <f>IF([月份]="","",IF(MOD([月份],12)=0,12,MOD([月份],12)))</f>
        <v/>
      </c>
      <c r="G254" s="17" t="str">
        <f>IF([月份]="","",[年度]&amp;"年"&amp;[月]&amp;"月")</f>
        <v/>
      </c>
      <c r="H254" s="16" t="str">
        <f>IF([月份]="","",IF(勞保年金月領金額&gt;J253,J253+[獲利],勞保年金月領金額))</f>
        <v/>
      </c>
      <c r="I254" s="16" t="str">
        <f>IF([月份]="","",J253*投資報酬率/12)</f>
        <v/>
      </c>
      <c r="J254" s="16" t="str">
        <f>IF([月份]="","",J253+[獲利]-[提領金額])</f>
        <v/>
      </c>
    </row>
    <row r="255" spans="4:10">
      <c r="D255" s="17" t="str">
        <f t="shared" si="4"/>
        <v/>
      </c>
      <c r="E255" s="17" t="str">
        <f>IF([月份]="","",IF(F254=12,E254+1,E254))</f>
        <v/>
      </c>
      <c r="F255" s="17" t="str">
        <f>IF([月份]="","",IF(MOD([月份],12)=0,12,MOD([月份],12)))</f>
        <v/>
      </c>
      <c r="G255" s="17" t="str">
        <f>IF([月份]="","",[年度]&amp;"年"&amp;[月]&amp;"月")</f>
        <v/>
      </c>
      <c r="H255" s="16" t="str">
        <f>IF([月份]="","",IF(勞保年金月領金額&gt;J254,J254+[獲利],勞保年金月領金額))</f>
        <v/>
      </c>
      <c r="I255" s="16" t="str">
        <f>IF([月份]="","",J254*投資報酬率/12)</f>
        <v/>
      </c>
      <c r="J255" s="16" t="str">
        <f>IF([月份]="","",J254+[獲利]-[提領金額])</f>
        <v/>
      </c>
    </row>
    <row r="256" spans="4:10">
      <c r="D256" s="17" t="str">
        <f t="shared" si="4"/>
        <v/>
      </c>
      <c r="E256" s="17" t="str">
        <f>IF([月份]="","",IF(F255=12,E255+1,E255))</f>
        <v/>
      </c>
      <c r="F256" s="17" t="str">
        <f>IF([月份]="","",IF(MOD([月份],12)=0,12,MOD([月份],12)))</f>
        <v/>
      </c>
      <c r="G256" s="17" t="str">
        <f>IF([月份]="","",[年度]&amp;"年"&amp;[月]&amp;"月")</f>
        <v/>
      </c>
      <c r="H256" s="16" t="str">
        <f>IF([月份]="","",IF(勞保年金月領金額&gt;J255,J255+[獲利],勞保年金月領金額))</f>
        <v/>
      </c>
      <c r="I256" s="16" t="str">
        <f>IF([月份]="","",J255*投資報酬率/12)</f>
        <v/>
      </c>
      <c r="J256" s="16" t="str">
        <f>IF([月份]="","",J255+[獲利]-[提領金額])</f>
        <v/>
      </c>
    </row>
    <row r="257" spans="4:10">
      <c r="D257" s="17" t="str">
        <f t="shared" si="4"/>
        <v/>
      </c>
      <c r="E257" s="17" t="str">
        <f>IF([月份]="","",IF(F256=12,E256+1,E256))</f>
        <v/>
      </c>
      <c r="F257" s="17" t="str">
        <f>IF([月份]="","",IF(MOD([月份],12)=0,12,MOD([月份],12)))</f>
        <v/>
      </c>
      <c r="G257" s="17" t="str">
        <f>IF([月份]="","",[年度]&amp;"年"&amp;[月]&amp;"月")</f>
        <v/>
      </c>
      <c r="H257" s="16" t="str">
        <f>IF([月份]="","",IF(勞保年金月領金額&gt;J256,J256+[獲利],勞保年金月領金額))</f>
        <v/>
      </c>
      <c r="I257" s="16" t="str">
        <f>IF([月份]="","",J256*投資報酬率/12)</f>
        <v/>
      </c>
      <c r="J257" s="16" t="str">
        <f>IF([月份]="","",J256+[獲利]-[提領金額])</f>
        <v/>
      </c>
    </row>
    <row r="258" spans="4:10">
      <c r="D258" s="17" t="str">
        <f t="shared" si="4"/>
        <v/>
      </c>
      <c r="E258" s="17" t="str">
        <f>IF([月份]="","",IF(F257=12,E257+1,E257))</f>
        <v/>
      </c>
      <c r="F258" s="17" t="str">
        <f>IF([月份]="","",IF(MOD([月份],12)=0,12,MOD([月份],12)))</f>
        <v/>
      </c>
      <c r="G258" s="17" t="str">
        <f>IF([月份]="","",[年度]&amp;"年"&amp;[月]&amp;"月")</f>
        <v/>
      </c>
      <c r="H258" s="16" t="str">
        <f>IF([月份]="","",IF(勞保年金月領金額&gt;J257,J257+[獲利],勞保年金月領金額))</f>
        <v/>
      </c>
      <c r="I258" s="16" t="str">
        <f>IF([月份]="","",J257*投資報酬率/12)</f>
        <v/>
      </c>
      <c r="J258" s="16" t="str">
        <f>IF([月份]="","",J257+[獲利]-[提領金額])</f>
        <v/>
      </c>
    </row>
    <row r="259" spans="4:10">
      <c r="D259" s="17" t="str">
        <f t="shared" si="4"/>
        <v/>
      </c>
      <c r="E259" s="17" t="str">
        <f>IF([月份]="","",IF(F258=12,E258+1,E258))</f>
        <v/>
      </c>
      <c r="F259" s="17" t="str">
        <f>IF([月份]="","",IF(MOD([月份],12)=0,12,MOD([月份],12)))</f>
        <v/>
      </c>
      <c r="G259" s="17" t="str">
        <f>IF([月份]="","",[年度]&amp;"年"&amp;[月]&amp;"月")</f>
        <v/>
      </c>
      <c r="H259" s="16" t="str">
        <f>IF([月份]="","",IF(勞保年金月領金額&gt;J258,J258+[獲利],勞保年金月領金額))</f>
        <v/>
      </c>
      <c r="I259" s="16" t="str">
        <f>IF([月份]="","",J258*投資報酬率/12)</f>
        <v/>
      </c>
      <c r="J259" s="16" t="str">
        <f>IF([月份]="","",J258+[獲利]-[提領金額])</f>
        <v/>
      </c>
    </row>
    <row r="260" spans="4:10">
      <c r="D260" s="17" t="str">
        <f t="shared" si="4"/>
        <v/>
      </c>
      <c r="E260" s="17" t="str">
        <f>IF([月份]="","",IF(F259=12,E259+1,E259))</f>
        <v/>
      </c>
      <c r="F260" s="17" t="str">
        <f>IF([月份]="","",IF(MOD([月份],12)=0,12,MOD([月份],12)))</f>
        <v/>
      </c>
      <c r="G260" s="17" t="str">
        <f>IF([月份]="","",[年度]&amp;"年"&amp;[月]&amp;"月")</f>
        <v/>
      </c>
      <c r="H260" s="16" t="str">
        <f>IF([月份]="","",IF(勞保年金月領金額&gt;J259,J259+[獲利],勞保年金月領金額))</f>
        <v/>
      </c>
      <c r="I260" s="16" t="str">
        <f>IF([月份]="","",J259*投資報酬率/12)</f>
        <v/>
      </c>
      <c r="J260" s="16" t="str">
        <f>IF([月份]="","",J259+[獲利]-[提領金額])</f>
        <v/>
      </c>
    </row>
    <row r="261" spans="4:10">
      <c r="D261" s="17" t="str">
        <f t="shared" si="4"/>
        <v/>
      </c>
      <c r="E261" s="17" t="str">
        <f>IF([月份]="","",IF(F260=12,E260+1,E260))</f>
        <v/>
      </c>
      <c r="F261" s="17" t="str">
        <f>IF([月份]="","",IF(MOD([月份],12)=0,12,MOD([月份],12)))</f>
        <v/>
      </c>
      <c r="G261" s="17" t="str">
        <f>IF([月份]="","",[年度]&amp;"年"&amp;[月]&amp;"月")</f>
        <v/>
      </c>
      <c r="H261" s="16" t="str">
        <f>IF([月份]="","",IF(勞保年金月領金額&gt;J260,J260+[獲利],勞保年金月領金額))</f>
        <v/>
      </c>
      <c r="I261" s="16" t="str">
        <f>IF([月份]="","",J260*投資報酬率/12)</f>
        <v/>
      </c>
      <c r="J261" s="16" t="str">
        <f>IF([月份]="","",J260+[獲利]-[提領金額])</f>
        <v/>
      </c>
    </row>
    <row r="262" spans="4:10">
      <c r="D262" s="17" t="str">
        <f t="shared" ref="D262:D325" si="5">IF(OR(J261=0,J261=""),"",D261+1)</f>
        <v/>
      </c>
      <c r="E262" s="17" t="str">
        <f>IF([月份]="","",IF(F261=12,E261+1,E261))</f>
        <v/>
      </c>
      <c r="F262" s="17" t="str">
        <f>IF([月份]="","",IF(MOD([月份],12)=0,12,MOD([月份],12)))</f>
        <v/>
      </c>
      <c r="G262" s="17" t="str">
        <f>IF([月份]="","",[年度]&amp;"年"&amp;[月]&amp;"月")</f>
        <v/>
      </c>
      <c r="H262" s="16" t="str">
        <f>IF([月份]="","",IF(勞保年金月領金額&gt;J261,J261+[獲利],勞保年金月領金額))</f>
        <v/>
      </c>
      <c r="I262" s="16" t="str">
        <f>IF([月份]="","",J261*投資報酬率/12)</f>
        <v/>
      </c>
      <c r="J262" s="16" t="str">
        <f>IF([月份]="","",J261+[獲利]-[提領金額])</f>
        <v/>
      </c>
    </row>
    <row r="263" spans="4:10">
      <c r="D263" s="17" t="str">
        <f t="shared" si="5"/>
        <v/>
      </c>
      <c r="E263" s="17" t="str">
        <f>IF([月份]="","",IF(F262=12,E262+1,E262))</f>
        <v/>
      </c>
      <c r="F263" s="17" t="str">
        <f>IF([月份]="","",IF(MOD([月份],12)=0,12,MOD([月份],12)))</f>
        <v/>
      </c>
      <c r="G263" s="17" t="str">
        <f>IF([月份]="","",[年度]&amp;"年"&amp;[月]&amp;"月")</f>
        <v/>
      </c>
      <c r="H263" s="16" t="str">
        <f>IF([月份]="","",IF(勞保年金月領金額&gt;J262,J262+[獲利],勞保年金月領金額))</f>
        <v/>
      </c>
      <c r="I263" s="16" t="str">
        <f>IF([月份]="","",J262*投資報酬率/12)</f>
        <v/>
      </c>
      <c r="J263" s="16" t="str">
        <f>IF([月份]="","",J262+[獲利]-[提領金額])</f>
        <v/>
      </c>
    </row>
    <row r="264" spans="4:10">
      <c r="D264" s="17" t="str">
        <f t="shared" si="5"/>
        <v/>
      </c>
      <c r="E264" s="17" t="str">
        <f>IF([月份]="","",IF(F263=12,E263+1,E263))</f>
        <v/>
      </c>
      <c r="F264" s="17" t="str">
        <f>IF([月份]="","",IF(MOD([月份],12)=0,12,MOD([月份],12)))</f>
        <v/>
      </c>
      <c r="G264" s="17" t="str">
        <f>IF([月份]="","",[年度]&amp;"年"&amp;[月]&amp;"月")</f>
        <v/>
      </c>
      <c r="H264" s="16" t="str">
        <f>IF([月份]="","",IF(勞保年金月領金額&gt;J263,J263+[獲利],勞保年金月領金額))</f>
        <v/>
      </c>
      <c r="I264" s="16" t="str">
        <f>IF([月份]="","",J263*投資報酬率/12)</f>
        <v/>
      </c>
      <c r="J264" s="16" t="str">
        <f>IF([月份]="","",J263+[獲利]-[提領金額])</f>
        <v/>
      </c>
    </row>
    <row r="265" spans="4:10">
      <c r="D265" s="17" t="str">
        <f t="shared" si="5"/>
        <v/>
      </c>
      <c r="E265" s="17" t="str">
        <f>IF([月份]="","",IF(F264=12,E264+1,E264))</f>
        <v/>
      </c>
      <c r="F265" s="17" t="str">
        <f>IF([月份]="","",IF(MOD([月份],12)=0,12,MOD([月份],12)))</f>
        <v/>
      </c>
      <c r="G265" s="17" t="str">
        <f>IF([月份]="","",[年度]&amp;"年"&amp;[月]&amp;"月")</f>
        <v/>
      </c>
      <c r="H265" s="16" t="str">
        <f>IF([月份]="","",IF(勞保年金月領金額&gt;J264,J264+[獲利],勞保年金月領金額))</f>
        <v/>
      </c>
      <c r="I265" s="16" t="str">
        <f>IF([月份]="","",J264*投資報酬率/12)</f>
        <v/>
      </c>
      <c r="J265" s="16" t="str">
        <f>IF([月份]="","",J264+[獲利]-[提領金額])</f>
        <v/>
      </c>
    </row>
    <row r="266" spans="4:10">
      <c r="D266" s="17" t="str">
        <f t="shared" si="5"/>
        <v/>
      </c>
      <c r="E266" s="17" t="str">
        <f>IF([月份]="","",IF(F265=12,E265+1,E265))</f>
        <v/>
      </c>
      <c r="F266" s="17" t="str">
        <f>IF([月份]="","",IF(MOD([月份],12)=0,12,MOD([月份],12)))</f>
        <v/>
      </c>
      <c r="G266" s="17" t="str">
        <f>IF([月份]="","",[年度]&amp;"年"&amp;[月]&amp;"月")</f>
        <v/>
      </c>
      <c r="H266" s="16" t="str">
        <f>IF([月份]="","",IF(勞保年金月領金額&gt;J265,J265+[獲利],勞保年金月領金額))</f>
        <v/>
      </c>
      <c r="I266" s="16" t="str">
        <f>IF([月份]="","",J265*投資報酬率/12)</f>
        <v/>
      </c>
      <c r="J266" s="16" t="str">
        <f>IF([月份]="","",J265+[獲利]-[提領金額])</f>
        <v/>
      </c>
    </row>
    <row r="267" spans="4:10">
      <c r="D267" s="17" t="str">
        <f t="shared" si="5"/>
        <v/>
      </c>
      <c r="E267" s="17" t="str">
        <f>IF([月份]="","",IF(F266=12,E266+1,E266))</f>
        <v/>
      </c>
      <c r="F267" s="17" t="str">
        <f>IF([月份]="","",IF(MOD([月份],12)=0,12,MOD([月份],12)))</f>
        <v/>
      </c>
      <c r="G267" s="17" t="str">
        <f>IF([月份]="","",[年度]&amp;"年"&amp;[月]&amp;"月")</f>
        <v/>
      </c>
      <c r="H267" s="16" t="str">
        <f>IF([月份]="","",IF(勞保年金月領金額&gt;J266,J266+[獲利],勞保年金月領金額))</f>
        <v/>
      </c>
      <c r="I267" s="16" t="str">
        <f>IF([月份]="","",J266*投資報酬率/12)</f>
        <v/>
      </c>
      <c r="J267" s="16" t="str">
        <f>IF([月份]="","",J266+[獲利]-[提領金額])</f>
        <v/>
      </c>
    </row>
    <row r="268" spans="4:10">
      <c r="D268" s="17" t="str">
        <f t="shared" si="5"/>
        <v/>
      </c>
      <c r="E268" s="17" t="str">
        <f>IF([月份]="","",IF(F267=12,E267+1,E267))</f>
        <v/>
      </c>
      <c r="F268" s="17" t="str">
        <f>IF([月份]="","",IF(MOD([月份],12)=0,12,MOD([月份],12)))</f>
        <v/>
      </c>
      <c r="G268" s="17" t="str">
        <f>IF([月份]="","",[年度]&amp;"年"&amp;[月]&amp;"月")</f>
        <v/>
      </c>
      <c r="H268" s="16" t="str">
        <f>IF([月份]="","",IF(勞保年金月領金額&gt;J267,J267+[獲利],勞保年金月領金額))</f>
        <v/>
      </c>
      <c r="I268" s="16" t="str">
        <f>IF([月份]="","",J267*投資報酬率/12)</f>
        <v/>
      </c>
      <c r="J268" s="16" t="str">
        <f>IF([月份]="","",J267+[獲利]-[提領金額])</f>
        <v/>
      </c>
    </row>
    <row r="269" spans="4:10">
      <c r="D269" s="17" t="str">
        <f t="shared" si="5"/>
        <v/>
      </c>
      <c r="E269" s="17" t="str">
        <f>IF([月份]="","",IF(F268=12,E268+1,E268))</f>
        <v/>
      </c>
      <c r="F269" s="17" t="str">
        <f>IF([月份]="","",IF(MOD([月份],12)=0,12,MOD([月份],12)))</f>
        <v/>
      </c>
      <c r="G269" s="17" t="str">
        <f>IF([月份]="","",[年度]&amp;"年"&amp;[月]&amp;"月")</f>
        <v/>
      </c>
      <c r="H269" s="16" t="str">
        <f>IF([月份]="","",IF(勞保年金月領金額&gt;J268,J268+[獲利],勞保年金月領金額))</f>
        <v/>
      </c>
      <c r="I269" s="16" t="str">
        <f>IF([月份]="","",J268*投資報酬率/12)</f>
        <v/>
      </c>
      <c r="J269" s="16" t="str">
        <f>IF([月份]="","",J268+[獲利]-[提領金額])</f>
        <v/>
      </c>
    </row>
    <row r="270" spans="4:10">
      <c r="D270" s="17" t="str">
        <f t="shared" si="5"/>
        <v/>
      </c>
      <c r="E270" s="17" t="str">
        <f>IF([月份]="","",IF(F269=12,E269+1,E269))</f>
        <v/>
      </c>
      <c r="F270" s="17" t="str">
        <f>IF([月份]="","",IF(MOD([月份],12)=0,12,MOD([月份],12)))</f>
        <v/>
      </c>
      <c r="G270" s="17" t="str">
        <f>IF([月份]="","",[年度]&amp;"年"&amp;[月]&amp;"月")</f>
        <v/>
      </c>
      <c r="H270" s="16" t="str">
        <f>IF([月份]="","",IF(勞保年金月領金額&gt;J269,J269+[獲利],勞保年金月領金額))</f>
        <v/>
      </c>
      <c r="I270" s="16" t="str">
        <f>IF([月份]="","",J269*投資報酬率/12)</f>
        <v/>
      </c>
      <c r="J270" s="16" t="str">
        <f>IF([月份]="","",J269+[獲利]-[提領金額])</f>
        <v/>
      </c>
    </row>
    <row r="271" spans="4:10">
      <c r="D271" s="17" t="str">
        <f t="shared" si="5"/>
        <v/>
      </c>
      <c r="E271" s="17" t="str">
        <f>IF([月份]="","",IF(F270=12,E270+1,E270))</f>
        <v/>
      </c>
      <c r="F271" s="17" t="str">
        <f>IF([月份]="","",IF(MOD([月份],12)=0,12,MOD([月份],12)))</f>
        <v/>
      </c>
      <c r="G271" s="17" t="str">
        <f>IF([月份]="","",[年度]&amp;"年"&amp;[月]&amp;"月")</f>
        <v/>
      </c>
      <c r="H271" s="16" t="str">
        <f>IF([月份]="","",IF(勞保年金月領金額&gt;J270,J270+[獲利],勞保年金月領金額))</f>
        <v/>
      </c>
      <c r="I271" s="16" t="str">
        <f>IF([月份]="","",J270*投資報酬率/12)</f>
        <v/>
      </c>
      <c r="J271" s="16" t="str">
        <f>IF([月份]="","",J270+[獲利]-[提領金額])</f>
        <v/>
      </c>
    </row>
    <row r="272" spans="4:10">
      <c r="D272" s="17" t="str">
        <f t="shared" si="5"/>
        <v/>
      </c>
      <c r="E272" s="17" t="str">
        <f>IF([月份]="","",IF(F271=12,E271+1,E271))</f>
        <v/>
      </c>
      <c r="F272" s="17" t="str">
        <f>IF([月份]="","",IF(MOD([月份],12)=0,12,MOD([月份],12)))</f>
        <v/>
      </c>
      <c r="G272" s="17" t="str">
        <f>IF([月份]="","",[年度]&amp;"年"&amp;[月]&amp;"月")</f>
        <v/>
      </c>
      <c r="H272" s="16" t="str">
        <f>IF([月份]="","",IF(勞保年金月領金額&gt;J271,J271+[獲利],勞保年金月領金額))</f>
        <v/>
      </c>
      <c r="I272" s="16" t="str">
        <f>IF([月份]="","",J271*投資報酬率/12)</f>
        <v/>
      </c>
      <c r="J272" s="16" t="str">
        <f>IF([月份]="","",J271+[獲利]-[提領金額])</f>
        <v/>
      </c>
    </row>
    <row r="273" spans="4:10">
      <c r="D273" s="17" t="str">
        <f t="shared" si="5"/>
        <v/>
      </c>
      <c r="E273" s="17" t="str">
        <f>IF([月份]="","",IF(F272=12,E272+1,E272))</f>
        <v/>
      </c>
      <c r="F273" s="17" t="str">
        <f>IF([月份]="","",IF(MOD([月份],12)=0,12,MOD([月份],12)))</f>
        <v/>
      </c>
      <c r="G273" s="17" t="str">
        <f>IF([月份]="","",[年度]&amp;"年"&amp;[月]&amp;"月")</f>
        <v/>
      </c>
      <c r="H273" s="16" t="str">
        <f>IF([月份]="","",IF(勞保年金月領金額&gt;J272,J272+[獲利],勞保年金月領金額))</f>
        <v/>
      </c>
      <c r="I273" s="16" t="str">
        <f>IF([月份]="","",J272*投資報酬率/12)</f>
        <v/>
      </c>
      <c r="J273" s="16" t="str">
        <f>IF([月份]="","",J272+[獲利]-[提領金額])</f>
        <v/>
      </c>
    </row>
    <row r="274" spans="4:10">
      <c r="D274" s="17" t="str">
        <f t="shared" si="5"/>
        <v/>
      </c>
      <c r="E274" s="17" t="str">
        <f>IF([月份]="","",IF(F273=12,E273+1,E273))</f>
        <v/>
      </c>
      <c r="F274" s="17" t="str">
        <f>IF([月份]="","",IF(MOD([月份],12)=0,12,MOD([月份],12)))</f>
        <v/>
      </c>
      <c r="G274" s="17" t="str">
        <f>IF([月份]="","",[年度]&amp;"年"&amp;[月]&amp;"月")</f>
        <v/>
      </c>
      <c r="H274" s="16" t="str">
        <f>IF([月份]="","",IF(勞保年金月領金額&gt;J273,J273+[獲利],勞保年金月領金額))</f>
        <v/>
      </c>
      <c r="I274" s="16" t="str">
        <f>IF([月份]="","",J273*投資報酬率/12)</f>
        <v/>
      </c>
      <c r="J274" s="16" t="str">
        <f>IF([月份]="","",J273+[獲利]-[提領金額])</f>
        <v/>
      </c>
    </row>
    <row r="275" spans="4:10">
      <c r="D275" s="17" t="str">
        <f t="shared" si="5"/>
        <v/>
      </c>
      <c r="E275" s="17" t="str">
        <f>IF([月份]="","",IF(F274=12,E274+1,E274))</f>
        <v/>
      </c>
      <c r="F275" s="17" t="str">
        <f>IF([月份]="","",IF(MOD([月份],12)=0,12,MOD([月份],12)))</f>
        <v/>
      </c>
      <c r="G275" s="17" t="str">
        <f>IF([月份]="","",[年度]&amp;"年"&amp;[月]&amp;"月")</f>
        <v/>
      </c>
      <c r="H275" s="16" t="str">
        <f>IF([月份]="","",IF(勞保年金月領金額&gt;J274,J274+[獲利],勞保年金月領金額))</f>
        <v/>
      </c>
      <c r="I275" s="16" t="str">
        <f>IF([月份]="","",J274*投資報酬率/12)</f>
        <v/>
      </c>
      <c r="J275" s="16" t="str">
        <f>IF([月份]="","",J274+[獲利]-[提領金額])</f>
        <v/>
      </c>
    </row>
    <row r="276" spans="4:10">
      <c r="D276" s="17" t="str">
        <f t="shared" si="5"/>
        <v/>
      </c>
      <c r="E276" s="17" t="str">
        <f>IF([月份]="","",IF(F275=12,E275+1,E275))</f>
        <v/>
      </c>
      <c r="F276" s="17" t="str">
        <f>IF([月份]="","",IF(MOD([月份],12)=0,12,MOD([月份],12)))</f>
        <v/>
      </c>
      <c r="G276" s="17" t="str">
        <f>IF([月份]="","",[年度]&amp;"年"&amp;[月]&amp;"月")</f>
        <v/>
      </c>
      <c r="H276" s="16" t="str">
        <f>IF([月份]="","",IF(勞保年金月領金額&gt;J275,J275+[獲利],勞保年金月領金額))</f>
        <v/>
      </c>
      <c r="I276" s="16" t="str">
        <f>IF([月份]="","",J275*投資報酬率/12)</f>
        <v/>
      </c>
      <c r="J276" s="16" t="str">
        <f>IF([月份]="","",J275+[獲利]-[提領金額])</f>
        <v/>
      </c>
    </row>
    <row r="277" spans="4:10">
      <c r="D277" s="17" t="str">
        <f t="shared" si="5"/>
        <v/>
      </c>
      <c r="E277" s="17" t="str">
        <f>IF([月份]="","",IF(F276=12,E276+1,E276))</f>
        <v/>
      </c>
      <c r="F277" s="17" t="str">
        <f>IF([月份]="","",IF(MOD([月份],12)=0,12,MOD([月份],12)))</f>
        <v/>
      </c>
      <c r="G277" s="17" t="str">
        <f>IF([月份]="","",[年度]&amp;"年"&amp;[月]&amp;"月")</f>
        <v/>
      </c>
      <c r="H277" s="16" t="str">
        <f>IF([月份]="","",IF(勞保年金月領金額&gt;J276,J276+[獲利],勞保年金月領金額))</f>
        <v/>
      </c>
      <c r="I277" s="16" t="str">
        <f>IF([月份]="","",J276*投資報酬率/12)</f>
        <v/>
      </c>
      <c r="J277" s="16" t="str">
        <f>IF([月份]="","",J276+[獲利]-[提領金額])</f>
        <v/>
      </c>
    </row>
    <row r="278" spans="4:10">
      <c r="D278" s="17" t="str">
        <f t="shared" si="5"/>
        <v/>
      </c>
      <c r="E278" s="17" t="str">
        <f>IF([月份]="","",IF(F277=12,E277+1,E277))</f>
        <v/>
      </c>
      <c r="F278" s="17" t="str">
        <f>IF([月份]="","",IF(MOD([月份],12)=0,12,MOD([月份],12)))</f>
        <v/>
      </c>
      <c r="G278" s="17" t="str">
        <f>IF([月份]="","",[年度]&amp;"年"&amp;[月]&amp;"月")</f>
        <v/>
      </c>
      <c r="H278" s="16" t="str">
        <f>IF([月份]="","",IF(勞保年金月領金額&gt;J277,J277+[獲利],勞保年金月領金額))</f>
        <v/>
      </c>
      <c r="I278" s="16" t="str">
        <f>IF([月份]="","",J277*投資報酬率/12)</f>
        <v/>
      </c>
      <c r="J278" s="16" t="str">
        <f>IF([月份]="","",J277+[獲利]-[提領金額])</f>
        <v/>
      </c>
    </row>
    <row r="279" spans="4:10">
      <c r="D279" s="17" t="str">
        <f t="shared" si="5"/>
        <v/>
      </c>
      <c r="E279" s="17" t="str">
        <f>IF([月份]="","",IF(F278=12,E278+1,E278))</f>
        <v/>
      </c>
      <c r="F279" s="17" t="str">
        <f>IF([月份]="","",IF(MOD([月份],12)=0,12,MOD([月份],12)))</f>
        <v/>
      </c>
      <c r="G279" s="17" t="str">
        <f>IF([月份]="","",[年度]&amp;"年"&amp;[月]&amp;"月")</f>
        <v/>
      </c>
      <c r="H279" s="16" t="str">
        <f>IF([月份]="","",IF(勞保年金月領金額&gt;J278,J278+[獲利],勞保年金月領金額))</f>
        <v/>
      </c>
      <c r="I279" s="16" t="str">
        <f>IF([月份]="","",J278*投資報酬率/12)</f>
        <v/>
      </c>
      <c r="J279" s="16" t="str">
        <f>IF([月份]="","",J278+[獲利]-[提領金額])</f>
        <v/>
      </c>
    </row>
    <row r="280" spans="4:10">
      <c r="D280" s="17" t="str">
        <f t="shared" si="5"/>
        <v/>
      </c>
      <c r="E280" s="17" t="str">
        <f>IF([月份]="","",IF(F279=12,E279+1,E279))</f>
        <v/>
      </c>
      <c r="F280" s="17" t="str">
        <f>IF([月份]="","",IF(MOD([月份],12)=0,12,MOD([月份],12)))</f>
        <v/>
      </c>
      <c r="G280" s="17" t="str">
        <f>IF([月份]="","",[年度]&amp;"年"&amp;[月]&amp;"月")</f>
        <v/>
      </c>
      <c r="H280" s="16" t="str">
        <f>IF([月份]="","",IF(勞保年金月領金額&gt;J279,J279+[獲利],勞保年金月領金額))</f>
        <v/>
      </c>
      <c r="I280" s="16" t="str">
        <f>IF([月份]="","",J279*投資報酬率/12)</f>
        <v/>
      </c>
      <c r="J280" s="16" t="str">
        <f>IF([月份]="","",J279+[獲利]-[提領金額])</f>
        <v/>
      </c>
    </row>
    <row r="281" spans="4:10">
      <c r="D281" s="17" t="str">
        <f t="shared" si="5"/>
        <v/>
      </c>
      <c r="E281" s="17" t="str">
        <f>IF([月份]="","",IF(F280=12,E280+1,E280))</f>
        <v/>
      </c>
      <c r="F281" s="17" t="str">
        <f>IF([月份]="","",IF(MOD([月份],12)=0,12,MOD([月份],12)))</f>
        <v/>
      </c>
      <c r="G281" s="17" t="str">
        <f>IF([月份]="","",[年度]&amp;"年"&amp;[月]&amp;"月")</f>
        <v/>
      </c>
      <c r="H281" s="16" t="str">
        <f>IF([月份]="","",IF(勞保年金月領金額&gt;J280,J280+[獲利],勞保年金月領金額))</f>
        <v/>
      </c>
      <c r="I281" s="16" t="str">
        <f>IF([月份]="","",J280*投資報酬率/12)</f>
        <v/>
      </c>
      <c r="J281" s="16" t="str">
        <f>IF([月份]="","",J280+[獲利]-[提領金額])</f>
        <v/>
      </c>
    </row>
    <row r="282" spans="4:10">
      <c r="D282" s="17" t="str">
        <f t="shared" si="5"/>
        <v/>
      </c>
      <c r="E282" s="17" t="str">
        <f>IF([月份]="","",IF(F281=12,E281+1,E281))</f>
        <v/>
      </c>
      <c r="F282" s="17" t="str">
        <f>IF([月份]="","",IF(MOD([月份],12)=0,12,MOD([月份],12)))</f>
        <v/>
      </c>
      <c r="G282" s="17" t="str">
        <f>IF([月份]="","",[年度]&amp;"年"&amp;[月]&amp;"月")</f>
        <v/>
      </c>
      <c r="H282" s="16" t="str">
        <f>IF([月份]="","",IF(勞保年金月領金額&gt;J281,J281+[獲利],勞保年金月領金額))</f>
        <v/>
      </c>
      <c r="I282" s="16" t="str">
        <f>IF([月份]="","",J281*投資報酬率/12)</f>
        <v/>
      </c>
      <c r="J282" s="16" t="str">
        <f>IF([月份]="","",J281+[獲利]-[提領金額])</f>
        <v/>
      </c>
    </row>
    <row r="283" spans="4:10">
      <c r="D283" s="17" t="str">
        <f t="shared" si="5"/>
        <v/>
      </c>
      <c r="E283" s="17" t="str">
        <f>IF([月份]="","",IF(F282=12,E282+1,E282))</f>
        <v/>
      </c>
      <c r="F283" s="17" t="str">
        <f>IF([月份]="","",IF(MOD([月份],12)=0,12,MOD([月份],12)))</f>
        <v/>
      </c>
      <c r="G283" s="17" t="str">
        <f>IF([月份]="","",[年度]&amp;"年"&amp;[月]&amp;"月")</f>
        <v/>
      </c>
      <c r="H283" s="16" t="str">
        <f>IF([月份]="","",IF(勞保年金月領金額&gt;J282,J282+[獲利],勞保年金月領金額))</f>
        <v/>
      </c>
      <c r="I283" s="16" t="str">
        <f>IF([月份]="","",J282*投資報酬率/12)</f>
        <v/>
      </c>
      <c r="J283" s="16" t="str">
        <f>IF([月份]="","",J282+[獲利]-[提領金額])</f>
        <v/>
      </c>
    </row>
    <row r="284" spans="4:10">
      <c r="D284" s="17" t="str">
        <f t="shared" si="5"/>
        <v/>
      </c>
      <c r="E284" s="17" t="str">
        <f>IF([月份]="","",IF(F283=12,E283+1,E283))</f>
        <v/>
      </c>
      <c r="F284" s="17" t="str">
        <f>IF([月份]="","",IF(MOD([月份],12)=0,12,MOD([月份],12)))</f>
        <v/>
      </c>
      <c r="G284" s="17" t="str">
        <f>IF([月份]="","",[年度]&amp;"年"&amp;[月]&amp;"月")</f>
        <v/>
      </c>
      <c r="H284" s="16" t="str">
        <f>IF([月份]="","",IF(勞保年金月領金額&gt;J283,J283+[獲利],勞保年金月領金額))</f>
        <v/>
      </c>
      <c r="I284" s="16" t="str">
        <f>IF([月份]="","",J283*投資報酬率/12)</f>
        <v/>
      </c>
      <c r="J284" s="16" t="str">
        <f>IF([月份]="","",J283+[獲利]-[提領金額])</f>
        <v/>
      </c>
    </row>
    <row r="285" spans="4:10">
      <c r="D285" s="17" t="str">
        <f t="shared" si="5"/>
        <v/>
      </c>
      <c r="E285" s="17" t="str">
        <f>IF([月份]="","",IF(F284=12,E284+1,E284))</f>
        <v/>
      </c>
      <c r="F285" s="17" t="str">
        <f>IF([月份]="","",IF(MOD([月份],12)=0,12,MOD([月份],12)))</f>
        <v/>
      </c>
      <c r="G285" s="17" t="str">
        <f>IF([月份]="","",[年度]&amp;"年"&amp;[月]&amp;"月")</f>
        <v/>
      </c>
      <c r="H285" s="16" t="str">
        <f>IF([月份]="","",IF(勞保年金月領金額&gt;J284,J284+[獲利],勞保年金月領金額))</f>
        <v/>
      </c>
      <c r="I285" s="16" t="str">
        <f>IF([月份]="","",J284*投資報酬率/12)</f>
        <v/>
      </c>
      <c r="J285" s="16" t="str">
        <f>IF([月份]="","",J284+[獲利]-[提領金額])</f>
        <v/>
      </c>
    </row>
    <row r="286" spans="4:10">
      <c r="D286" s="17" t="str">
        <f t="shared" si="5"/>
        <v/>
      </c>
      <c r="E286" s="17" t="str">
        <f>IF([月份]="","",IF(F285=12,E285+1,E285))</f>
        <v/>
      </c>
      <c r="F286" s="17" t="str">
        <f>IF([月份]="","",IF(MOD([月份],12)=0,12,MOD([月份],12)))</f>
        <v/>
      </c>
      <c r="G286" s="17" t="str">
        <f>IF([月份]="","",[年度]&amp;"年"&amp;[月]&amp;"月")</f>
        <v/>
      </c>
      <c r="H286" s="16" t="str">
        <f>IF([月份]="","",IF(勞保年金月領金額&gt;J285,J285+[獲利],勞保年金月領金額))</f>
        <v/>
      </c>
      <c r="I286" s="16" t="str">
        <f>IF([月份]="","",J285*投資報酬率/12)</f>
        <v/>
      </c>
      <c r="J286" s="16" t="str">
        <f>IF([月份]="","",J285+[獲利]-[提領金額])</f>
        <v/>
      </c>
    </row>
    <row r="287" spans="4:10">
      <c r="D287" s="17" t="str">
        <f t="shared" si="5"/>
        <v/>
      </c>
      <c r="E287" s="17" t="str">
        <f>IF([月份]="","",IF(F286=12,E286+1,E286))</f>
        <v/>
      </c>
      <c r="F287" s="17" t="str">
        <f>IF([月份]="","",IF(MOD([月份],12)=0,12,MOD([月份],12)))</f>
        <v/>
      </c>
      <c r="G287" s="17" t="str">
        <f>IF([月份]="","",[年度]&amp;"年"&amp;[月]&amp;"月")</f>
        <v/>
      </c>
      <c r="H287" s="16" t="str">
        <f>IF([月份]="","",IF(勞保年金月領金額&gt;J286,J286+[獲利],勞保年金月領金額))</f>
        <v/>
      </c>
      <c r="I287" s="16" t="str">
        <f>IF([月份]="","",J286*投資報酬率/12)</f>
        <v/>
      </c>
      <c r="J287" s="16" t="str">
        <f>IF([月份]="","",J286+[獲利]-[提領金額])</f>
        <v/>
      </c>
    </row>
    <row r="288" spans="4:10">
      <c r="D288" s="17" t="str">
        <f t="shared" si="5"/>
        <v/>
      </c>
      <c r="E288" s="17" t="str">
        <f>IF([月份]="","",IF(F287=12,E287+1,E287))</f>
        <v/>
      </c>
      <c r="F288" s="17" t="str">
        <f>IF([月份]="","",IF(MOD([月份],12)=0,12,MOD([月份],12)))</f>
        <v/>
      </c>
      <c r="G288" s="17" t="str">
        <f>IF([月份]="","",[年度]&amp;"年"&amp;[月]&amp;"月")</f>
        <v/>
      </c>
      <c r="H288" s="16" t="str">
        <f>IF([月份]="","",IF(勞保年金月領金額&gt;J287,J287+[獲利],勞保年金月領金額))</f>
        <v/>
      </c>
      <c r="I288" s="16" t="str">
        <f>IF([月份]="","",J287*投資報酬率/12)</f>
        <v/>
      </c>
      <c r="J288" s="16" t="str">
        <f>IF([月份]="","",J287+[獲利]-[提領金額])</f>
        <v/>
      </c>
    </row>
    <row r="289" spans="4:10">
      <c r="D289" s="17" t="str">
        <f t="shared" si="5"/>
        <v/>
      </c>
      <c r="E289" s="17" t="str">
        <f>IF([月份]="","",IF(F288=12,E288+1,E288))</f>
        <v/>
      </c>
      <c r="F289" s="17" t="str">
        <f>IF([月份]="","",IF(MOD([月份],12)=0,12,MOD([月份],12)))</f>
        <v/>
      </c>
      <c r="G289" s="17" t="str">
        <f>IF([月份]="","",[年度]&amp;"年"&amp;[月]&amp;"月")</f>
        <v/>
      </c>
      <c r="H289" s="16" t="str">
        <f>IF([月份]="","",IF(勞保年金月領金額&gt;J288,J288+[獲利],勞保年金月領金額))</f>
        <v/>
      </c>
      <c r="I289" s="16" t="str">
        <f>IF([月份]="","",J288*投資報酬率/12)</f>
        <v/>
      </c>
      <c r="J289" s="16" t="str">
        <f>IF([月份]="","",J288+[獲利]-[提領金額])</f>
        <v/>
      </c>
    </row>
    <row r="290" spans="4:10">
      <c r="D290" s="17" t="str">
        <f t="shared" si="5"/>
        <v/>
      </c>
      <c r="E290" s="17" t="str">
        <f>IF([月份]="","",IF(F289=12,E289+1,E289))</f>
        <v/>
      </c>
      <c r="F290" s="17" t="str">
        <f>IF([月份]="","",IF(MOD([月份],12)=0,12,MOD([月份],12)))</f>
        <v/>
      </c>
      <c r="G290" s="17" t="str">
        <f>IF([月份]="","",[年度]&amp;"年"&amp;[月]&amp;"月")</f>
        <v/>
      </c>
      <c r="H290" s="16" t="str">
        <f>IF([月份]="","",IF(勞保年金月領金額&gt;J289,J289+[獲利],勞保年金月領金額))</f>
        <v/>
      </c>
      <c r="I290" s="16" t="str">
        <f>IF([月份]="","",J289*投資報酬率/12)</f>
        <v/>
      </c>
      <c r="J290" s="16" t="str">
        <f>IF([月份]="","",J289+[獲利]-[提領金額])</f>
        <v/>
      </c>
    </row>
    <row r="291" spans="4:10">
      <c r="D291" s="17" t="str">
        <f t="shared" si="5"/>
        <v/>
      </c>
      <c r="E291" s="17" t="str">
        <f>IF([月份]="","",IF(F290=12,E290+1,E290))</f>
        <v/>
      </c>
      <c r="F291" s="17" t="str">
        <f>IF([月份]="","",IF(MOD([月份],12)=0,12,MOD([月份],12)))</f>
        <v/>
      </c>
      <c r="G291" s="17" t="str">
        <f>IF([月份]="","",[年度]&amp;"年"&amp;[月]&amp;"月")</f>
        <v/>
      </c>
      <c r="H291" s="16" t="str">
        <f>IF([月份]="","",IF(勞保年金月領金額&gt;J290,J290+[獲利],勞保年金月領金額))</f>
        <v/>
      </c>
      <c r="I291" s="16" t="str">
        <f>IF([月份]="","",J290*投資報酬率/12)</f>
        <v/>
      </c>
      <c r="J291" s="16" t="str">
        <f>IF([月份]="","",J290+[獲利]-[提領金額])</f>
        <v/>
      </c>
    </row>
    <row r="292" spans="4:10">
      <c r="D292" s="17" t="str">
        <f t="shared" si="5"/>
        <v/>
      </c>
      <c r="E292" s="17" t="str">
        <f>IF([月份]="","",IF(F291=12,E291+1,E291))</f>
        <v/>
      </c>
      <c r="F292" s="17" t="str">
        <f>IF([月份]="","",IF(MOD([月份],12)=0,12,MOD([月份],12)))</f>
        <v/>
      </c>
      <c r="G292" s="17" t="str">
        <f>IF([月份]="","",[年度]&amp;"年"&amp;[月]&amp;"月")</f>
        <v/>
      </c>
      <c r="H292" s="16" t="str">
        <f>IF([月份]="","",IF(勞保年金月領金額&gt;J291,J291+[獲利],勞保年金月領金額))</f>
        <v/>
      </c>
      <c r="I292" s="16" t="str">
        <f>IF([月份]="","",J291*投資報酬率/12)</f>
        <v/>
      </c>
      <c r="J292" s="16" t="str">
        <f>IF([月份]="","",J291+[獲利]-[提領金額])</f>
        <v/>
      </c>
    </row>
    <row r="293" spans="4:10">
      <c r="D293" s="17" t="str">
        <f t="shared" si="5"/>
        <v/>
      </c>
      <c r="E293" s="17" t="str">
        <f>IF([月份]="","",IF(F292=12,E292+1,E292))</f>
        <v/>
      </c>
      <c r="F293" s="17" t="str">
        <f>IF([月份]="","",IF(MOD([月份],12)=0,12,MOD([月份],12)))</f>
        <v/>
      </c>
      <c r="G293" s="17" t="str">
        <f>IF([月份]="","",[年度]&amp;"年"&amp;[月]&amp;"月")</f>
        <v/>
      </c>
      <c r="H293" s="16" t="str">
        <f>IF([月份]="","",IF(勞保年金月領金額&gt;J292,J292+[獲利],勞保年金月領金額))</f>
        <v/>
      </c>
      <c r="I293" s="16" t="str">
        <f>IF([月份]="","",J292*投資報酬率/12)</f>
        <v/>
      </c>
      <c r="J293" s="16" t="str">
        <f>IF([月份]="","",J292+[獲利]-[提領金額])</f>
        <v/>
      </c>
    </row>
    <row r="294" spans="4:10">
      <c r="D294" s="17" t="str">
        <f t="shared" si="5"/>
        <v/>
      </c>
      <c r="E294" s="17" t="str">
        <f>IF([月份]="","",IF(F293=12,E293+1,E293))</f>
        <v/>
      </c>
      <c r="F294" s="17" t="str">
        <f>IF([月份]="","",IF(MOD([月份],12)=0,12,MOD([月份],12)))</f>
        <v/>
      </c>
      <c r="G294" s="17" t="str">
        <f>IF([月份]="","",[年度]&amp;"年"&amp;[月]&amp;"月")</f>
        <v/>
      </c>
      <c r="H294" s="16" t="str">
        <f>IF([月份]="","",IF(勞保年金月領金額&gt;J293,J293+[獲利],勞保年金月領金額))</f>
        <v/>
      </c>
      <c r="I294" s="16" t="str">
        <f>IF([月份]="","",J293*投資報酬率/12)</f>
        <v/>
      </c>
      <c r="J294" s="16" t="str">
        <f>IF([月份]="","",J293+[獲利]-[提領金額])</f>
        <v/>
      </c>
    </row>
    <row r="295" spans="4:10">
      <c r="D295" s="17" t="str">
        <f t="shared" si="5"/>
        <v/>
      </c>
      <c r="E295" s="17" t="str">
        <f>IF([月份]="","",IF(F294=12,E294+1,E294))</f>
        <v/>
      </c>
      <c r="F295" s="17" t="str">
        <f>IF([月份]="","",IF(MOD([月份],12)=0,12,MOD([月份],12)))</f>
        <v/>
      </c>
      <c r="G295" s="17" t="str">
        <f>IF([月份]="","",[年度]&amp;"年"&amp;[月]&amp;"月")</f>
        <v/>
      </c>
      <c r="H295" s="16" t="str">
        <f>IF([月份]="","",IF(勞保年金月領金額&gt;J294,J294+[獲利],勞保年金月領金額))</f>
        <v/>
      </c>
      <c r="I295" s="16" t="str">
        <f>IF([月份]="","",J294*投資報酬率/12)</f>
        <v/>
      </c>
      <c r="J295" s="16" t="str">
        <f>IF([月份]="","",J294+[獲利]-[提領金額])</f>
        <v/>
      </c>
    </row>
    <row r="296" spans="4:10">
      <c r="D296" s="17" t="str">
        <f t="shared" si="5"/>
        <v/>
      </c>
      <c r="E296" s="17" t="str">
        <f>IF([月份]="","",IF(F295=12,E295+1,E295))</f>
        <v/>
      </c>
      <c r="F296" s="17" t="str">
        <f>IF([月份]="","",IF(MOD([月份],12)=0,12,MOD([月份],12)))</f>
        <v/>
      </c>
      <c r="G296" s="17" t="str">
        <f>IF([月份]="","",[年度]&amp;"年"&amp;[月]&amp;"月")</f>
        <v/>
      </c>
      <c r="H296" s="16" t="str">
        <f>IF([月份]="","",IF(勞保年金月領金額&gt;J295,J295+[獲利],勞保年金月領金額))</f>
        <v/>
      </c>
      <c r="I296" s="16" t="str">
        <f>IF([月份]="","",J295*投資報酬率/12)</f>
        <v/>
      </c>
      <c r="J296" s="16" t="str">
        <f>IF([月份]="","",J295+[獲利]-[提領金額])</f>
        <v/>
      </c>
    </row>
    <row r="297" spans="4:10">
      <c r="D297" s="17" t="str">
        <f t="shared" si="5"/>
        <v/>
      </c>
      <c r="E297" s="17" t="str">
        <f>IF([月份]="","",IF(F296=12,E296+1,E296))</f>
        <v/>
      </c>
      <c r="F297" s="17" t="str">
        <f>IF([月份]="","",IF(MOD([月份],12)=0,12,MOD([月份],12)))</f>
        <v/>
      </c>
      <c r="G297" s="17" t="str">
        <f>IF([月份]="","",[年度]&amp;"年"&amp;[月]&amp;"月")</f>
        <v/>
      </c>
      <c r="H297" s="16" t="str">
        <f>IF([月份]="","",IF(勞保年金月領金額&gt;J296,J296+[獲利],勞保年金月領金額))</f>
        <v/>
      </c>
      <c r="I297" s="16" t="str">
        <f>IF([月份]="","",J296*投資報酬率/12)</f>
        <v/>
      </c>
      <c r="J297" s="16" t="str">
        <f>IF([月份]="","",J296+[獲利]-[提領金額])</f>
        <v/>
      </c>
    </row>
    <row r="298" spans="4:10">
      <c r="D298" s="17" t="str">
        <f t="shared" si="5"/>
        <v/>
      </c>
      <c r="E298" s="17" t="str">
        <f>IF([月份]="","",IF(F297=12,E297+1,E297))</f>
        <v/>
      </c>
      <c r="F298" s="17" t="str">
        <f>IF([月份]="","",IF(MOD([月份],12)=0,12,MOD([月份],12)))</f>
        <v/>
      </c>
      <c r="G298" s="17" t="str">
        <f>IF([月份]="","",[年度]&amp;"年"&amp;[月]&amp;"月")</f>
        <v/>
      </c>
      <c r="H298" s="16" t="str">
        <f>IF([月份]="","",IF(勞保年金月領金額&gt;J297,J297+[獲利],勞保年金月領金額))</f>
        <v/>
      </c>
      <c r="I298" s="16" t="str">
        <f>IF([月份]="","",J297*投資報酬率/12)</f>
        <v/>
      </c>
      <c r="J298" s="16" t="str">
        <f>IF([月份]="","",J297+[獲利]-[提領金額])</f>
        <v/>
      </c>
    </row>
    <row r="299" spans="4:10">
      <c r="D299" s="17" t="str">
        <f t="shared" si="5"/>
        <v/>
      </c>
      <c r="E299" s="17" t="str">
        <f>IF([月份]="","",IF(F298=12,E298+1,E298))</f>
        <v/>
      </c>
      <c r="F299" s="17" t="str">
        <f>IF([月份]="","",IF(MOD([月份],12)=0,12,MOD([月份],12)))</f>
        <v/>
      </c>
      <c r="G299" s="17" t="str">
        <f>IF([月份]="","",[年度]&amp;"年"&amp;[月]&amp;"月")</f>
        <v/>
      </c>
      <c r="H299" s="16" t="str">
        <f>IF([月份]="","",IF(勞保年金月領金額&gt;J298,J298+[獲利],勞保年金月領金額))</f>
        <v/>
      </c>
      <c r="I299" s="16" t="str">
        <f>IF([月份]="","",J298*投資報酬率/12)</f>
        <v/>
      </c>
      <c r="J299" s="16" t="str">
        <f>IF([月份]="","",J298+[獲利]-[提領金額])</f>
        <v/>
      </c>
    </row>
    <row r="300" spans="4:10">
      <c r="D300" s="17" t="str">
        <f t="shared" si="5"/>
        <v/>
      </c>
      <c r="E300" s="17" t="str">
        <f>IF([月份]="","",IF(F299=12,E299+1,E299))</f>
        <v/>
      </c>
      <c r="F300" s="17" t="str">
        <f>IF([月份]="","",IF(MOD([月份],12)=0,12,MOD([月份],12)))</f>
        <v/>
      </c>
      <c r="G300" s="17" t="str">
        <f>IF([月份]="","",[年度]&amp;"年"&amp;[月]&amp;"月")</f>
        <v/>
      </c>
      <c r="H300" s="16" t="str">
        <f>IF([月份]="","",IF(勞保年金月領金額&gt;J299,J299+[獲利],勞保年金月領金額))</f>
        <v/>
      </c>
      <c r="I300" s="16" t="str">
        <f>IF([月份]="","",J299*投資報酬率/12)</f>
        <v/>
      </c>
      <c r="J300" s="16" t="str">
        <f>IF([月份]="","",J299+[獲利]-[提領金額])</f>
        <v/>
      </c>
    </row>
    <row r="301" spans="4:10">
      <c r="D301" s="17" t="str">
        <f t="shared" si="5"/>
        <v/>
      </c>
      <c r="E301" s="17" t="str">
        <f>IF([月份]="","",IF(F300=12,E300+1,E300))</f>
        <v/>
      </c>
      <c r="F301" s="17" t="str">
        <f>IF([月份]="","",IF(MOD([月份],12)=0,12,MOD([月份],12)))</f>
        <v/>
      </c>
      <c r="G301" s="17" t="str">
        <f>IF([月份]="","",[年度]&amp;"年"&amp;[月]&amp;"月")</f>
        <v/>
      </c>
      <c r="H301" s="16" t="str">
        <f>IF([月份]="","",IF(勞保年金月領金額&gt;J300,J300+[獲利],勞保年金月領金額))</f>
        <v/>
      </c>
      <c r="I301" s="16" t="str">
        <f>IF([月份]="","",J300*投資報酬率/12)</f>
        <v/>
      </c>
      <c r="J301" s="16" t="str">
        <f>IF([月份]="","",J300+[獲利]-[提領金額])</f>
        <v/>
      </c>
    </row>
    <row r="302" spans="4:10">
      <c r="D302" s="17" t="str">
        <f t="shared" si="5"/>
        <v/>
      </c>
      <c r="E302" s="17" t="str">
        <f>IF([月份]="","",IF(F301=12,E301+1,E301))</f>
        <v/>
      </c>
      <c r="F302" s="17" t="str">
        <f>IF([月份]="","",IF(MOD([月份],12)=0,12,MOD([月份],12)))</f>
        <v/>
      </c>
      <c r="G302" s="17" t="str">
        <f>IF([月份]="","",[年度]&amp;"年"&amp;[月]&amp;"月")</f>
        <v/>
      </c>
      <c r="H302" s="16" t="str">
        <f>IF([月份]="","",IF(勞保年金月領金額&gt;J301,J301+[獲利],勞保年金月領金額))</f>
        <v/>
      </c>
      <c r="I302" s="16" t="str">
        <f>IF([月份]="","",J301*投資報酬率/12)</f>
        <v/>
      </c>
      <c r="J302" s="16" t="str">
        <f>IF([月份]="","",J301+[獲利]-[提領金額])</f>
        <v/>
      </c>
    </row>
    <row r="303" spans="4:10">
      <c r="D303" s="17" t="str">
        <f t="shared" si="5"/>
        <v/>
      </c>
      <c r="E303" s="17" t="str">
        <f>IF([月份]="","",IF(F302=12,E302+1,E302))</f>
        <v/>
      </c>
      <c r="F303" s="17" t="str">
        <f>IF([月份]="","",IF(MOD([月份],12)=0,12,MOD([月份],12)))</f>
        <v/>
      </c>
      <c r="G303" s="17" t="str">
        <f>IF([月份]="","",[年度]&amp;"年"&amp;[月]&amp;"月")</f>
        <v/>
      </c>
      <c r="H303" s="16" t="str">
        <f>IF([月份]="","",IF(勞保年金月領金額&gt;J302,J302+[獲利],勞保年金月領金額))</f>
        <v/>
      </c>
      <c r="I303" s="16" t="str">
        <f>IF([月份]="","",J302*投資報酬率/12)</f>
        <v/>
      </c>
      <c r="J303" s="16" t="str">
        <f>IF([月份]="","",J302+[獲利]-[提領金額])</f>
        <v/>
      </c>
    </row>
    <row r="304" spans="4:10">
      <c r="D304" s="17" t="str">
        <f t="shared" si="5"/>
        <v/>
      </c>
      <c r="E304" s="17" t="str">
        <f>IF([月份]="","",IF(F303=12,E303+1,E303))</f>
        <v/>
      </c>
      <c r="F304" s="17" t="str">
        <f>IF([月份]="","",IF(MOD([月份],12)=0,12,MOD([月份],12)))</f>
        <v/>
      </c>
      <c r="G304" s="17" t="str">
        <f>IF([月份]="","",[年度]&amp;"年"&amp;[月]&amp;"月")</f>
        <v/>
      </c>
      <c r="H304" s="16" t="str">
        <f>IF([月份]="","",IF(勞保年金月領金額&gt;J303,J303+[獲利],勞保年金月領金額))</f>
        <v/>
      </c>
      <c r="I304" s="16" t="str">
        <f>IF([月份]="","",J303*投資報酬率/12)</f>
        <v/>
      </c>
      <c r="J304" s="16" t="str">
        <f>IF([月份]="","",J303+[獲利]-[提領金額])</f>
        <v/>
      </c>
    </row>
    <row r="305" spans="4:10">
      <c r="D305" s="17" t="str">
        <f t="shared" si="5"/>
        <v/>
      </c>
      <c r="E305" s="17" t="str">
        <f>IF([月份]="","",IF(F304=12,E304+1,E304))</f>
        <v/>
      </c>
      <c r="F305" s="17" t="str">
        <f>IF([月份]="","",IF(MOD([月份],12)=0,12,MOD([月份],12)))</f>
        <v/>
      </c>
      <c r="G305" s="17" t="str">
        <f>IF([月份]="","",[年度]&amp;"年"&amp;[月]&amp;"月")</f>
        <v/>
      </c>
      <c r="H305" s="16" t="str">
        <f>IF([月份]="","",IF(勞保年金月領金額&gt;J304,J304+[獲利],勞保年金月領金額))</f>
        <v/>
      </c>
      <c r="I305" s="16" t="str">
        <f>IF([月份]="","",J304*投資報酬率/12)</f>
        <v/>
      </c>
      <c r="J305" s="16" t="str">
        <f>IF([月份]="","",J304+[獲利]-[提領金額])</f>
        <v/>
      </c>
    </row>
    <row r="306" spans="4:10">
      <c r="D306" s="17" t="str">
        <f t="shared" si="5"/>
        <v/>
      </c>
      <c r="E306" s="17" t="str">
        <f>IF([月份]="","",IF(F305=12,E305+1,E305))</f>
        <v/>
      </c>
      <c r="F306" s="17" t="str">
        <f>IF([月份]="","",IF(MOD([月份],12)=0,12,MOD([月份],12)))</f>
        <v/>
      </c>
      <c r="G306" s="17" t="str">
        <f>IF([月份]="","",[年度]&amp;"年"&amp;[月]&amp;"月")</f>
        <v/>
      </c>
      <c r="H306" s="16" t="str">
        <f>IF([月份]="","",IF(勞保年金月領金額&gt;J305,J305+[獲利],勞保年金月領金額))</f>
        <v/>
      </c>
      <c r="I306" s="16" t="str">
        <f>IF([月份]="","",J305*投資報酬率/12)</f>
        <v/>
      </c>
      <c r="J306" s="16" t="str">
        <f>IF([月份]="","",J305+[獲利]-[提領金額])</f>
        <v/>
      </c>
    </row>
    <row r="307" spans="4:10">
      <c r="D307" s="17" t="str">
        <f t="shared" si="5"/>
        <v/>
      </c>
      <c r="E307" s="17" t="str">
        <f>IF([月份]="","",IF(F306=12,E306+1,E306))</f>
        <v/>
      </c>
      <c r="F307" s="17" t="str">
        <f>IF([月份]="","",IF(MOD([月份],12)=0,12,MOD([月份],12)))</f>
        <v/>
      </c>
      <c r="G307" s="17" t="str">
        <f>IF([月份]="","",[年度]&amp;"年"&amp;[月]&amp;"月")</f>
        <v/>
      </c>
      <c r="H307" s="16" t="str">
        <f>IF([月份]="","",IF(勞保年金月領金額&gt;J306,J306+[獲利],勞保年金月領金額))</f>
        <v/>
      </c>
      <c r="I307" s="16" t="str">
        <f>IF([月份]="","",J306*投資報酬率/12)</f>
        <v/>
      </c>
      <c r="J307" s="16" t="str">
        <f>IF([月份]="","",J306+[獲利]-[提領金額])</f>
        <v/>
      </c>
    </row>
    <row r="308" spans="4:10">
      <c r="D308" s="17" t="str">
        <f t="shared" si="5"/>
        <v/>
      </c>
      <c r="E308" s="17" t="str">
        <f>IF([月份]="","",IF(F307=12,E307+1,E307))</f>
        <v/>
      </c>
      <c r="F308" s="17" t="str">
        <f>IF([月份]="","",IF(MOD([月份],12)=0,12,MOD([月份],12)))</f>
        <v/>
      </c>
      <c r="G308" s="17" t="str">
        <f>IF([月份]="","",[年度]&amp;"年"&amp;[月]&amp;"月")</f>
        <v/>
      </c>
      <c r="H308" s="16" t="str">
        <f>IF([月份]="","",IF(勞保年金月領金額&gt;J307,J307+[獲利],勞保年金月領金額))</f>
        <v/>
      </c>
      <c r="I308" s="16" t="str">
        <f>IF([月份]="","",J307*投資報酬率/12)</f>
        <v/>
      </c>
      <c r="J308" s="16" t="str">
        <f>IF([月份]="","",J307+[獲利]-[提領金額])</f>
        <v/>
      </c>
    </row>
    <row r="309" spans="4:10">
      <c r="D309" s="17" t="str">
        <f t="shared" si="5"/>
        <v/>
      </c>
      <c r="E309" s="17" t="str">
        <f>IF([月份]="","",IF(F308=12,E308+1,E308))</f>
        <v/>
      </c>
      <c r="F309" s="17" t="str">
        <f>IF([月份]="","",IF(MOD([月份],12)=0,12,MOD([月份],12)))</f>
        <v/>
      </c>
      <c r="G309" s="17" t="str">
        <f>IF([月份]="","",[年度]&amp;"年"&amp;[月]&amp;"月")</f>
        <v/>
      </c>
      <c r="H309" s="16" t="str">
        <f>IF([月份]="","",IF(勞保年金月領金額&gt;J308,J308+[獲利],勞保年金月領金額))</f>
        <v/>
      </c>
      <c r="I309" s="16" t="str">
        <f>IF([月份]="","",J308*投資報酬率/12)</f>
        <v/>
      </c>
      <c r="J309" s="16" t="str">
        <f>IF([月份]="","",J308+[獲利]-[提領金額])</f>
        <v/>
      </c>
    </row>
    <row r="310" spans="4:10">
      <c r="D310" s="17" t="str">
        <f t="shared" si="5"/>
        <v/>
      </c>
      <c r="E310" s="17" t="str">
        <f>IF([月份]="","",IF(F309=12,E309+1,E309))</f>
        <v/>
      </c>
      <c r="F310" s="17" t="str">
        <f>IF([月份]="","",IF(MOD([月份],12)=0,12,MOD([月份],12)))</f>
        <v/>
      </c>
      <c r="G310" s="17" t="str">
        <f>IF([月份]="","",[年度]&amp;"年"&amp;[月]&amp;"月")</f>
        <v/>
      </c>
      <c r="H310" s="16" t="str">
        <f>IF([月份]="","",IF(勞保年金月領金額&gt;J309,J309+[獲利],勞保年金月領金額))</f>
        <v/>
      </c>
      <c r="I310" s="16" t="str">
        <f>IF([月份]="","",J309*投資報酬率/12)</f>
        <v/>
      </c>
      <c r="J310" s="16" t="str">
        <f>IF([月份]="","",J309+[獲利]-[提領金額])</f>
        <v/>
      </c>
    </row>
    <row r="311" spans="4:10">
      <c r="D311" s="17" t="str">
        <f t="shared" si="5"/>
        <v/>
      </c>
      <c r="E311" s="17" t="str">
        <f>IF([月份]="","",IF(F310=12,E310+1,E310))</f>
        <v/>
      </c>
      <c r="F311" s="17" t="str">
        <f>IF([月份]="","",IF(MOD([月份],12)=0,12,MOD([月份],12)))</f>
        <v/>
      </c>
      <c r="G311" s="17" t="str">
        <f>IF([月份]="","",[年度]&amp;"年"&amp;[月]&amp;"月")</f>
        <v/>
      </c>
      <c r="H311" s="16" t="str">
        <f>IF([月份]="","",IF(勞保年金月領金額&gt;J310,J310+[獲利],勞保年金月領金額))</f>
        <v/>
      </c>
      <c r="I311" s="16" t="str">
        <f>IF([月份]="","",J310*投資報酬率/12)</f>
        <v/>
      </c>
      <c r="J311" s="16" t="str">
        <f>IF([月份]="","",J310+[獲利]-[提領金額])</f>
        <v/>
      </c>
    </row>
    <row r="312" spans="4:10">
      <c r="D312" s="17" t="str">
        <f t="shared" si="5"/>
        <v/>
      </c>
      <c r="E312" s="17" t="str">
        <f>IF([月份]="","",IF(F311=12,E311+1,E311))</f>
        <v/>
      </c>
      <c r="F312" s="17" t="str">
        <f>IF([月份]="","",IF(MOD([月份],12)=0,12,MOD([月份],12)))</f>
        <v/>
      </c>
      <c r="G312" s="17" t="str">
        <f>IF([月份]="","",[年度]&amp;"年"&amp;[月]&amp;"月")</f>
        <v/>
      </c>
      <c r="H312" s="16" t="str">
        <f>IF([月份]="","",IF(勞保年金月領金額&gt;J311,J311+[獲利],勞保年金月領金額))</f>
        <v/>
      </c>
      <c r="I312" s="16" t="str">
        <f>IF([月份]="","",J311*投資報酬率/12)</f>
        <v/>
      </c>
      <c r="J312" s="16" t="str">
        <f>IF([月份]="","",J311+[獲利]-[提領金額])</f>
        <v/>
      </c>
    </row>
    <row r="313" spans="4:10">
      <c r="D313" s="17" t="str">
        <f t="shared" si="5"/>
        <v/>
      </c>
      <c r="E313" s="17" t="str">
        <f>IF([月份]="","",IF(F312=12,E312+1,E312))</f>
        <v/>
      </c>
      <c r="F313" s="17" t="str">
        <f>IF([月份]="","",IF(MOD([月份],12)=0,12,MOD([月份],12)))</f>
        <v/>
      </c>
      <c r="G313" s="17" t="str">
        <f>IF([月份]="","",[年度]&amp;"年"&amp;[月]&amp;"月")</f>
        <v/>
      </c>
      <c r="H313" s="16" t="str">
        <f>IF([月份]="","",IF(勞保年金月領金額&gt;J312,J312+[獲利],勞保年金月領金額))</f>
        <v/>
      </c>
      <c r="I313" s="16" t="str">
        <f>IF([月份]="","",J312*投資報酬率/12)</f>
        <v/>
      </c>
      <c r="J313" s="16" t="str">
        <f>IF([月份]="","",J312+[獲利]-[提領金額])</f>
        <v/>
      </c>
    </row>
    <row r="314" spans="4:10">
      <c r="D314" s="17" t="str">
        <f t="shared" si="5"/>
        <v/>
      </c>
      <c r="E314" s="17" t="str">
        <f>IF([月份]="","",IF(F313=12,E313+1,E313))</f>
        <v/>
      </c>
      <c r="F314" s="17" t="str">
        <f>IF([月份]="","",IF(MOD([月份],12)=0,12,MOD([月份],12)))</f>
        <v/>
      </c>
      <c r="G314" s="17" t="str">
        <f>IF([月份]="","",[年度]&amp;"年"&amp;[月]&amp;"月")</f>
        <v/>
      </c>
      <c r="H314" s="16" t="str">
        <f>IF([月份]="","",IF(勞保年金月領金額&gt;J313,J313+[獲利],勞保年金月領金額))</f>
        <v/>
      </c>
      <c r="I314" s="16" t="str">
        <f>IF([月份]="","",J313*投資報酬率/12)</f>
        <v/>
      </c>
      <c r="J314" s="16" t="str">
        <f>IF([月份]="","",J313+[獲利]-[提領金額])</f>
        <v/>
      </c>
    </row>
    <row r="315" spans="4:10">
      <c r="D315" s="17" t="str">
        <f t="shared" si="5"/>
        <v/>
      </c>
      <c r="E315" s="17" t="str">
        <f>IF([月份]="","",IF(F314=12,E314+1,E314))</f>
        <v/>
      </c>
      <c r="F315" s="17" t="str">
        <f>IF([月份]="","",IF(MOD([月份],12)=0,12,MOD([月份],12)))</f>
        <v/>
      </c>
      <c r="G315" s="17" t="str">
        <f>IF([月份]="","",[年度]&amp;"年"&amp;[月]&amp;"月")</f>
        <v/>
      </c>
      <c r="H315" s="16" t="str">
        <f>IF([月份]="","",IF(勞保年金月領金額&gt;J314,J314+[獲利],勞保年金月領金額))</f>
        <v/>
      </c>
      <c r="I315" s="16" t="str">
        <f>IF([月份]="","",J314*投資報酬率/12)</f>
        <v/>
      </c>
      <c r="J315" s="16" t="str">
        <f>IF([月份]="","",J314+[獲利]-[提領金額])</f>
        <v/>
      </c>
    </row>
    <row r="316" spans="4:10">
      <c r="D316" s="17" t="str">
        <f t="shared" si="5"/>
        <v/>
      </c>
      <c r="E316" s="17" t="str">
        <f>IF([月份]="","",IF(F315=12,E315+1,E315))</f>
        <v/>
      </c>
      <c r="F316" s="17" t="str">
        <f>IF([月份]="","",IF(MOD([月份],12)=0,12,MOD([月份],12)))</f>
        <v/>
      </c>
      <c r="G316" s="17" t="str">
        <f>IF([月份]="","",[年度]&amp;"年"&amp;[月]&amp;"月")</f>
        <v/>
      </c>
      <c r="H316" s="16" t="str">
        <f>IF([月份]="","",IF(勞保年金月領金額&gt;J315,J315+[獲利],勞保年金月領金額))</f>
        <v/>
      </c>
      <c r="I316" s="16" t="str">
        <f>IF([月份]="","",J315*投資報酬率/12)</f>
        <v/>
      </c>
      <c r="J316" s="16" t="str">
        <f>IF([月份]="","",J315+[獲利]-[提領金額])</f>
        <v/>
      </c>
    </row>
    <row r="317" spans="4:10">
      <c r="D317" s="17" t="str">
        <f t="shared" si="5"/>
        <v/>
      </c>
      <c r="E317" s="17" t="str">
        <f>IF([月份]="","",IF(F316=12,E316+1,E316))</f>
        <v/>
      </c>
      <c r="F317" s="17" t="str">
        <f>IF([月份]="","",IF(MOD([月份],12)=0,12,MOD([月份],12)))</f>
        <v/>
      </c>
      <c r="G317" s="17" t="str">
        <f>IF([月份]="","",[年度]&amp;"年"&amp;[月]&amp;"月")</f>
        <v/>
      </c>
      <c r="H317" s="16" t="str">
        <f>IF([月份]="","",IF(勞保年金月領金額&gt;J316,J316+[獲利],勞保年金月領金額))</f>
        <v/>
      </c>
      <c r="I317" s="16" t="str">
        <f>IF([月份]="","",J316*投資報酬率/12)</f>
        <v/>
      </c>
      <c r="J317" s="16" t="str">
        <f>IF([月份]="","",J316+[獲利]-[提領金額])</f>
        <v/>
      </c>
    </row>
    <row r="318" spans="4:10">
      <c r="D318" s="17" t="str">
        <f t="shared" si="5"/>
        <v/>
      </c>
      <c r="E318" s="17" t="str">
        <f>IF([月份]="","",IF(F317=12,E317+1,E317))</f>
        <v/>
      </c>
      <c r="F318" s="17" t="str">
        <f>IF([月份]="","",IF(MOD([月份],12)=0,12,MOD([月份],12)))</f>
        <v/>
      </c>
      <c r="G318" s="17" t="str">
        <f>IF([月份]="","",[年度]&amp;"年"&amp;[月]&amp;"月")</f>
        <v/>
      </c>
      <c r="H318" s="16" t="str">
        <f>IF([月份]="","",IF(勞保年金月領金額&gt;J317,J317+[獲利],勞保年金月領金額))</f>
        <v/>
      </c>
      <c r="I318" s="16" t="str">
        <f>IF([月份]="","",J317*投資報酬率/12)</f>
        <v/>
      </c>
      <c r="J318" s="16" t="str">
        <f>IF([月份]="","",J317+[獲利]-[提領金額])</f>
        <v/>
      </c>
    </row>
    <row r="319" spans="4:10">
      <c r="D319" s="17" t="str">
        <f t="shared" si="5"/>
        <v/>
      </c>
      <c r="E319" s="17" t="str">
        <f>IF([月份]="","",IF(F318=12,E318+1,E318))</f>
        <v/>
      </c>
      <c r="F319" s="17" t="str">
        <f>IF([月份]="","",IF(MOD([月份],12)=0,12,MOD([月份],12)))</f>
        <v/>
      </c>
      <c r="G319" s="17" t="str">
        <f>IF([月份]="","",[年度]&amp;"年"&amp;[月]&amp;"月")</f>
        <v/>
      </c>
      <c r="H319" s="16" t="str">
        <f>IF([月份]="","",IF(勞保年金月領金額&gt;J318,J318+[獲利],勞保年金月領金額))</f>
        <v/>
      </c>
      <c r="I319" s="16" t="str">
        <f>IF([月份]="","",J318*投資報酬率/12)</f>
        <v/>
      </c>
      <c r="J319" s="16" t="str">
        <f>IF([月份]="","",J318+[獲利]-[提領金額])</f>
        <v/>
      </c>
    </row>
    <row r="320" spans="4:10">
      <c r="D320" s="17" t="str">
        <f t="shared" si="5"/>
        <v/>
      </c>
      <c r="E320" s="17" t="str">
        <f>IF([月份]="","",IF(F319=12,E319+1,E319))</f>
        <v/>
      </c>
      <c r="F320" s="17" t="str">
        <f>IF([月份]="","",IF(MOD([月份],12)=0,12,MOD([月份],12)))</f>
        <v/>
      </c>
      <c r="G320" s="17" t="str">
        <f>IF([月份]="","",[年度]&amp;"年"&amp;[月]&amp;"月")</f>
        <v/>
      </c>
      <c r="H320" s="16" t="str">
        <f>IF([月份]="","",IF(勞保年金月領金額&gt;J319,J319+[獲利],勞保年金月領金額))</f>
        <v/>
      </c>
      <c r="I320" s="16" t="str">
        <f>IF([月份]="","",J319*投資報酬率/12)</f>
        <v/>
      </c>
      <c r="J320" s="16" t="str">
        <f>IF([月份]="","",J319+[獲利]-[提領金額])</f>
        <v/>
      </c>
    </row>
    <row r="321" spans="4:10">
      <c r="D321" s="17" t="str">
        <f t="shared" si="5"/>
        <v/>
      </c>
      <c r="E321" s="17" t="str">
        <f>IF([月份]="","",IF(F320=12,E320+1,E320))</f>
        <v/>
      </c>
      <c r="F321" s="17" t="str">
        <f>IF([月份]="","",IF(MOD([月份],12)=0,12,MOD([月份],12)))</f>
        <v/>
      </c>
      <c r="G321" s="17" t="str">
        <f>IF([月份]="","",[年度]&amp;"年"&amp;[月]&amp;"月")</f>
        <v/>
      </c>
      <c r="H321" s="16" t="str">
        <f>IF([月份]="","",IF(勞保年金月領金額&gt;J320,J320+[獲利],勞保年金月領金額))</f>
        <v/>
      </c>
      <c r="I321" s="16" t="str">
        <f>IF([月份]="","",J320*投資報酬率/12)</f>
        <v/>
      </c>
      <c r="J321" s="16" t="str">
        <f>IF([月份]="","",J320+[獲利]-[提領金額])</f>
        <v/>
      </c>
    </row>
    <row r="322" spans="4:10">
      <c r="D322" s="17" t="str">
        <f t="shared" si="5"/>
        <v/>
      </c>
      <c r="E322" s="17" t="str">
        <f>IF([月份]="","",IF(F321=12,E321+1,E321))</f>
        <v/>
      </c>
      <c r="F322" s="17" t="str">
        <f>IF([月份]="","",IF(MOD([月份],12)=0,12,MOD([月份],12)))</f>
        <v/>
      </c>
      <c r="G322" s="17" t="str">
        <f>IF([月份]="","",[年度]&amp;"年"&amp;[月]&amp;"月")</f>
        <v/>
      </c>
      <c r="H322" s="16" t="str">
        <f>IF([月份]="","",IF(勞保年金月領金額&gt;J321,J321+[獲利],勞保年金月領金額))</f>
        <v/>
      </c>
      <c r="I322" s="16" t="str">
        <f>IF([月份]="","",J321*投資報酬率/12)</f>
        <v/>
      </c>
      <c r="J322" s="16" t="str">
        <f>IF([月份]="","",J321+[獲利]-[提領金額])</f>
        <v/>
      </c>
    </row>
    <row r="323" spans="4:10">
      <c r="D323" s="17" t="str">
        <f t="shared" si="5"/>
        <v/>
      </c>
      <c r="E323" s="17" t="str">
        <f>IF([月份]="","",IF(F322=12,E322+1,E322))</f>
        <v/>
      </c>
      <c r="F323" s="17" t="str">
        <f>IF([月份]="","",IF(MOD([月份],12)=0,12,MOD([月份],12)))</f>
        <v/>
      </c>
      <c r="G323" s="17" t="str">
        <f>IF([月份]="","",[年度]&amp;"年"&amp;[月]&amp;"月")</f>
        <v/>
      </c>
      <c r="H323" s="16" t="str">
        <f>IF([月份]="","",IF(勞保年金月領金額&gt;J322,J322+[獲利],勞保年金月領金額))</f>
        <v/>
      </c>
      <c r="I323" s="16" t="str">
        <f>IF([月份]="","",J322*投資報酬率/12)</f>
        <v/>
      </c>
      <c r="J323" s="16" t="str">
        <f>IF([月份]="","",J322+[獲利]-[提領金額])</f>
        <v/>
      </c>
    </row>
    <row r="324" spans="4:10">
      <c r="D324" s="17" t="str">
        <f t="shared" si="5"/>
        <v/>
      </c>
      <c r="E324" s="17" t="str">
        <f>IF([月份]="","",IF(F323=12,E323+1,E323))</f>
        <v/>
      </c>
      <c r="F324" s="17" t="str">
        <f>IF([月份]="","",IF(MOD([月份],12)=0,12,MOD([月份],12)))</f>
        <v/>
      </c>
      <c r="G324" s="17" t="str">
        <f>IF([月份]="","",[年度]&amp;"年"&amp;[月]&amp;"月")</f>
        <v/>
      </c>
      <c r="H324" s="16" t="str">
        <f>IF([月份]="","",IF(勞保年金月領金額&gt;J323,J323+[獲利],勞保年金月領金額))</f>
        <v/>
      </c>
      <c r="I324" s="16" t="str">
        <f>IF([月份]="","",J323*投資報酬率/12)</f>
        <v/>
      </c>
      <c r="J324" s="16" t="str">
        <f>IF([月份]="","",J323+[獲利]-[提領金額])</f>
        <v/>
      </c>
    </row>
    <row r="325" spans="4:10">
      <c r="D325" s="17" t="str">
        <f t="shared" si="5"/>
        <v/>
      </c>
      <c r="E325" s="17" t="str">
        <f>IF([月份]="","",IF(F324=12,E324+1,E324))</f>
        <v/>
      </c>
      <c r="F325" s="17" t="str">
        <f>IF([月份]="","",IF(MOD([月份],12)=0,12,MOD([月份],12)))</f>
        <v/>
      </c>
      <c r="G325" s="17" t="str">
        <f>IF([月份]="","",[年度]&amp;"年"&amp;[月]&amp;"月")</f>
        <v/>
      </c>
      <c r="H325" s="16" t="str">
        <f>IF([月份]="","",IF(勞保年金月領金額&gt;J324,J324+[獲利],勞保年金月領金額))</f>
        <v/>
      </c>
      <c r="I325" s="16" t="str">
        <f>IF([月份]="","",J324*投資報酬率/12)</f>
        <v/>
      </c>
      <c r="J325" s="16" t="str">
        <f>IF([月份]="","",J324+[獲利]-[提領金額])</f>
        <v/>
      </c>
    </row>
    <row r="326" spans="4:10">
      <c r="D326" s="17" t="str">
        <f t="shared" ref="D326:D363" si="6">IF(OR(J325=0,J325=""),"",D325+1)</f>
        <v/>
      </c>
      <c r="E326" s="17" t="str">
        <f>IF([月份]="","",IF(F325=12,E325+1,E325))</f>
        <v/>
      </c>
      <c r="F326" s="17" t="str">
        <f>IF([月份]="","",IF(MOD([月份],12)=0,12,MOD([月份],12)))</f>
        <v/>
      </c>
      <c r="G326" s="17" t="str">
        <f>IF([月份]="","",[年度]&amp;"年"&amp;[月]&amp;"月")</f>
        <v/>
      </c>
      <c r="H326" s="16" t="str">
        <f>IF([月份]="","",IF(勞保年金月領金額&gt;J325,J325+[獲利],勞保年金月領金額))</f>
        <v/>
      </c>
      <c r="I326" s="16" t="str">
        <f>IF([月份]="","",J325*投資報酬率/12)</f>
        <v/>
      </c>
      <c r="J326" s="16" t="str">
        <f>IF([月份]="","",J325+[獲利]-[提領金額])</f>
        <v/>
      </c>
    </row>
    <row r="327" spans="4:10">
      <c r="D327" s="17" t="str">
        <f t="shared" si="6"/>
        <v/>
      </c>
      <c r="E327" s="17" t="str">
        <f>IF([月份]="","",IF(F326=12,E326+1,E326))</f>
        <v/>
      </c>
      <c r="F327" s="17" t="str">
        <f>IF([月份]="","",IF(MOD([月份],12)=0,12,MOD([月份],12)))</f>
        <v/>
      </c>
      <c r="G327" s="17" t="str">
        <f>IF([月份]="","",[年度]&amp;"年"&amp;[月]&amp;"月")</f>
        <v/>
      </c>
      <c r="H327" s="16" t="str">
        <f>IF([月份]="","",IF(勞保年金月領金額&gt;J326,J326+[獲利],勞保年金月領金額))</f>
        <v/>
      </c>
      <c r="I327" s="16" t="str">
        <f>IF([月份]="","",J326*投資報酬率/12)</f>
        <v/>
      </c>
      <c r="J327" s="16" t="str">
        <f>IF([月份]="","",J326+[獲利]-[提領金額])</f>
        <v/>
      </c>
    </row>
    <row r="328" spans="4:10">
      <c r="D328" s="17" t="str">
        <f t="shared" si="6"/>
        <v/>
      </c>
      <c r="E328" s="17" t="str">
        <f>IF([月份]="","",IF(F327=12,E327+1,E327))</f>
        <v/>
      </c>
      <c r="F328" s="17" t="str">
        <f>IF([月份]="","",IF(MOD([月份],12)=0,12,MOD([月份],12)))</f>
        <v/>
      </c>
      <c r="G328" s="17" t="str">
        <f>IF([月份]="","",[年度]&amp;"年"&amp;[月]&amp;"月")</f>
        <v/>
      </c>
      <c r="H328" s="16" t="str">
        <f>IF([月份]="","",IF(勞保年金月領金額&gt;J327,J327+[獲利],勞保年金月領金額))</f>
        <v/>
      </c>
      <c r="I328" s="16" t="str">
        <f>IF([月份]="","",J327*投資報酬率/12)</f>
        <v/>
      </c>
      <c r="J328" s="16" t="str">
        <f>IF([月份]="","",J327+[獲利]-[提領金額])</f>
        <v/>
      </c>
    </row>
    <row r="329" spans="4:10">
      <c r="D329" s="17" t="str">
        <f t="shared" si="6"/>
        <v/>
      </c>
      <c r="E329" s="17" t="str">
        <f>IF([月份]="","",IF(F328=12,E328+1,E328))</f>
        <v/>
      </c>
      <c r="F329" s="17" t="str">
        <f>IF([月份]="","",IF(MOD([月份],12)=0,12,MOD([月份],12)))</f>
        <v/>
      </c>
      <c r="G329" s="17" t="str">
        <f>IF([月份]="","",[年度]&amp;"年"&amp;[月]&amp;"月")</f>
        <v/>
      </c>
      <c r="H329" s="16" t="str">
        <f>IF([月份]="","",IF(勞保年金月領金額&gt;J328,J328+[獲利],勞保年金月領金額))</f>
        <v/>
      </c>
      <c r="I329" s="16" t="str">
        <f>IF([月份]="","",J328*投資報酬率/12)</f>
        <v/>
      </c>
      <c r="J329" s="16" t="str">
        <f>IF([月份]="","",J328+[獲利]-[提領金額])</f>
        <v/>
      </c>
    </row>
    <row r="330" spans="4:10">
      <c r="D330" s="17" t="str">
        <f t="shared" si="6"/>
        <v/>
      </c>
      <c r="E330" s="17" t="str">
        <f>IF([月份]="","",IF(F329=12,E329+1,E329))</f>
        <v/>
      </c>
      <c r="F330" s="17" t="str">
        <f>IF([月份]="","",IF(MOD([月份],12)=0,12,MOD([月份],12)))</f>
        <v/>
      </c>
      <c r="G330" s="17" t="str">
        <f>IF([月份]="","",[年度]&amp;"年"&amp;[月]&amp;"月")</f>
        <v/>
      </c>
      <c r="H330" s="16" t="str">
        <f>IF([月份]="","",IF(勞保年金月領金額&gt;J329,J329+[獲利],勞保年金月領金額))</f>
        <v/>
      </c>
      <c r="I330" s="16" t="str">
        <f>IF([月份]="","",J329*投資報酬率/12)</f>
        <v/>
      </c>
      <c r="J330" s="16" t="str">
        <f>IF([月份]="","",J329+[獲利]-[提領金額])</f>
        <v/>
      </c>
    </row>
    <row r="331" spans="4:10">
      <c r="D331" s="17" t="str">
        <f t="shared" si="6"/>
        <v/>
      </c>
      <c r="E331" s="17" t="str">
        <f>IF([月份]="","",IF(F330=12,E330+1,E330))</f>
        <v/>
      </c>
      <c r="F331" s="17" t="str">
        <f>IF([月份]="","",IF(MOD([月份],12)=0,12,MOD([月份],12)))</f>
        <v/>
      </c>
      <c r="G331" s="17" t="str">
        <f>IF([月份]="","",[年度]&amp;"年"&amp;[月]&amp;"月")</f>
        <v/>
      </c>
      <c r="H331" s="16" t="str">
        <f>IF([月份]="","",IF(勞保年金月領金額&gt;J330,J330+[獲利],勞保年金月領金額))</f>
        <v/>
      </c>
      <c r="I331" s="16" t="str">
        <f>IF([月份]="","",J330*投資報酬率/12)</f>
        <v/>
      </c>
      <c r="J331" s="16" t="str">
        <f>IF([月份]="","",J330+[獲利]-[提領金額])</f>
        <v/>
      </c>
    </row>
    <row r="332" spans="4:10">
      <c r="D332" s="17" t="str">
        <f t="shared" si="6"/>
        <v/>
      </c>
      <c r="E332" s="17" t="str">
        <f>IF([月份]="","",IF(F331=12,E331+1,E331))</f>
        <v/>
      </c>
      <c r="F332" s="17" t="str">
        <f>IF([月份]="","",IF(MOD([月份],12)=0,12,MOD([月份],12)))</f>
        <v/>
      </c>
      <c r="G332" s="17" t="str">
        <f>IF([月份]="","",[年度]&amp;"年"&amp;[月]&amp;"月")</f>
        <v/>
      </c>
      <c r="H332" s="16" t="str">
        <f>IF([月份]="","",IF(勞保年金月領金額&gt;J331,J331+[獲利],勞保年金月領金額))</f>
        <v/>
      </c>
      <c r="I332" s="16" t="str">
        <f>IF([月份]="","",J331*投資報酬率/12)</f>
        <v/>
      </c>
      <c r="J332" s="16" t="str">
        <f>IF([月份]="","",J331+[獲利]-[提領金額])</f>
        <v/>
      </c>
    </row>
    <row r="333" spans="4:10">
      <c r="D333" s="17" t="str">
        <f t="shared" si="6"/>
        <v/>
      </c>
      <c r="E333" s="17" t="str">
        <f>IF([月份]="","",IF(F332=12,E332+1,E332))</f>
        <v/>
      </c>
      <c r="F333" s="17" t="str">
        <f>IF([月份]="","",IF(MOD([月份],12)=0,12,MOD([月份],12)))</f>
        <v/>
      </c>
      <c r="G333" s="17" t="str">
        <f>IF([月份]="","",[年度]&amp;"年"&amp;[月]&amp;"月")</f>
        <v/>
      </c>
      <c r="H333" s="16" t="str">
        <f>IF([月份]="","",IF(勞保年金月領金額&gt;J332,J332+[獲利],勞保年金月領金額))</f>
        <v/>
      </c>
      <c r="I333" s="16" t="str">
        <f>IF([月份]="","",J332*投資報酬率/12)</f>
        <v/>
      </c>
      <c r="J333" s="16" t="str">
        <f>IF([月份]="","",J332+[獲利]-[提領金額])</f>
        <v/>
      </c>
    </row>
    <row r="334" spans="4:10">
      <c r="D334" s="17" t="str">
        <f t="shared" si="6"/>
        <v/>
      </c>
      <c r="E334" s="17" t="str">
        <f>IF([月份]="","",IF(F333=12,E333+1,E333))</f>
        <v/>
      </c>
      <c r="F334" s="17" t="str">
        <f>IF([月份]="","",IF(MOD([月份],12)=0,12,MOD([月份],12)))</f>
        <v/>
      </c>
      <c r="G334" s="17" t="str">
        <f>IF([月份]="","",[年度]&amp;"年"&amp;[月]&amp;"月")</f>
        <v/>
      </c>
      <c r="H334" s="16" t="str">
        <f>IF([月份]="","",IF(勞保年金月領金額&gt;J333,J333+[獲利],勞保年金月領金額))</f>
        <v/>
      </c>
      <c r="I334" s="16" t="str">
        <f>IF([月份]="","",J333*投資報酬率/12)</f>
        <v/>
      </c>
      <c r="J334" s="16" t="str">
        <f>IF([月份]="","",J333+[獲利]-[提領金額])</f>
        <v/>
      </c>
    </row>
    <row r="335" spans="4:10">
      <c r="D335" s="17" t="str">
        <f t="shared" si="6"/>
        <v/>
      </c>
      <c r="E335" s="17" t="str">
        <f>IF([月份]="","",IF(F334=12,E334+1,E334))</f>
        <v/>
      </c>
      <c r="F335" s="17" t="str">
        <f>IF([月份]="","",IF(MOD([月份],12)=0,12,MOD([月份],12)))</f>
        <v/>
      </c>
      <c r="G335" s="17" t="str">
        <f>IF([月份]="","",[年度]&amp;"年"&amp;[月]&amp;"月")</f>
        <v/>
      </c>
      <c r="H335" s="16" t="str">
        <f>IF([月份]="","",IF(勞保年金月領金額&gt;J334,J334+[獲利],勞保年金月領金額))</f>
        <v/>
      </c>
      <c r="I335" s="16" t="str">
        <f>IF([月份]="","",J334*投資報酬率/12)</f>
        <v/>
      </c>
      <c r="J335" s="16" t="str">
        <f>IF([月份]="","",J334+[獲利]-[提領金額])</f>
        <v/>
      </c>
    </row>
    <row r="336" spans="4:10">
      <c r="D336" s="17" t="str">
        <f t="shared" si="6"/>
        <v/>
      </c>
      <c r="E336" s="17" t="str">
        <f>IF([月份]="","",IF(F335=12,E335+1,E335))</f>
        <v/>
      </c>
      <c r="F336" s="17" t="str">
        <f>IF([月份]="","",IF(MOD([月份],12)=0,12,MOD([月份],12)))</f>
        <v/>
      </c>
      <c r="G336" s="17" t="str">
        <f>IF([月份]="","",[年度]&amp;"年"&amp;[月]&amp;"月")</f>
        <v/>
      </c>
      <c r="H336" s="16" t="str">
        <f>IF([月份]="","",IF(勞保年金月領金額&gt;J335,J335+[獲利],勞保年金月領金額))</f>
        <v/>
      </c>
      <c r="I336" s="16" t="str">
        <f>IF([月份]="","",J335*投資報酬率/12)</f>
        <v/>
      </c>
      <c r="J336" s="16" t="str">
        <f>IF([月份]="","",J335+[獲利]-[提領金額])</f>
        <v/>
      </c>
    </row>
    <row r="337" spans="4:10">
      <c r="D337" s="17" t="str">
        <f t="shared" si="6"/>
        <v/>
      </c>
      <c r="E337" s="17" t="str">
        <f>IF([月份]="","",IF(F336=12,E336+1,E336))</f>
        <v/>
      </c>
      <c r="F337" s="17" t="str">
        <f>IF([月份]="","",IF(MOD([月份],12)=0,12,MOD([月份],12)))</f>
        <v/>
      </c>
      <c r="G337" s="17" t="str">
        <f>IF([月份]="","",[年度]&amp;"年"&amp;[月]&amp;"月")</f>
        <v/>
      </c>
      <c r="H337" s="16" t="str">
        <f>IF([月份]="","",IF(勞保年金月領金額&gt;J336,J336+[獲利],勞保年金月領金額))</f>
        <v/>
      </c>
      <c r="I337" s="16" t="str">
        <f>IF([月份]="","",J336*投資報酬率/12)</f>
        <v/>
      </c>
      <c r="J337" s="16" t="str">
        <f>IF([月份]="","",J336+[獲利]-[提領金額])</f>
        <v/>
      </c>
    </row>
    <row r="338" spans="4:10">
      <c r="D338" s="17" t="str">
        <f t="shared" si="6"/>
        <v/>
      </c>
      <c r="E338" s="17" t="str">
        <f>IF([月份]="","",IF(F337=12,E337+1,E337))</f>
        <v/>
      </c>
      <c r="F338" s="17" t="str">
        <f>IF([月份]="","",IF(MOD([月份],12)=0,12,MOD([月份],12)))</f>
        <v/>
      </c>
      <c r="G338" s="17" t="str">
        <f>IF([月份]="","",[年度]&amp;"年"&amp;[月]&amp;"月")</f>
        <v/>
      </c>
      <c r="H338" s="16" t="str">
        <f>IF([月份]="","",IF(勞保年金月領金額&gt;J337,J337+[獲利],勞保年金月領金額))</f>
        <v/>
      </c>
      <c r="I338" s="16" t="str">
        <f>IF([月份]="","",J337*投資報酬率/12)</f>
        <v/>
      </c>
      <c r="J338" s="16" t="str">
        <f>IF([月份]="","",J337+[獲利]-[提領金額])</f>
        <v/>
      </c>
    </row>
    <row r="339" spans="4:10">
      <c r="D339" s="17" t="str">
        <f t="shared" si="6"/>
        <v/>
      </c>
      <c r="E339" s="17" t="str">
        <f>IF([月份]="","",IF(F338=12,E338+1,E338))</f>
        <v/>
      </c>
      <c r="F339" s="17" t="str">
        <f>IF([月份]="","",IF(MOD([月份],12)=0,12,MOD([月份],12)))</f>
        <v/>
      </c>
      <c r="G339" s="17" t="str">
        <f>IF([月份]="","",[年度]&amp;"年"&amp;[月]&amp;"月")</f>
        <v/>
      </c>
      <c r="H339" s="16" t="str">
        <f>IF([月份]="","",IF(勞保年金月領金額&gt;J338,J338+[獲利],勞保年金月領金額))</f>
        <v/>
      </c>
      <c r="I339" s="16" t="str">
        <f>IF([月份]="","",J338*投資報酬率/12)</f>
        <v/>
      </c>
      <c r="J339" s="16" t="str">
        <f>IF([月份]="","",J338+[獲利]-[提領金額])</f>
        <v/>
      </c>
    </row>
    <row r="340" spans="4:10">
      <c r="D340" s="17" t="str">
        <f t="shared" si="6"/>
        <v/>
      </c>
      <c r="E340" s="17" t="str">
        <f>IF([月份]="","",IF(F339=12,E339+1,E339))</f>
        <v/>
      </c>
      <c r="F340" s="17" t="str">
        <f>IF([月份]="","",IF(MOD([月份],12)=0,12,MOD([月份],12)))</f>
        <v/>
      </c>
      <c r="G340" s="17" t="str">
        <f>IF([月份]="","",[年度]&amp;"年"&amp;[月]&amp;"月")</f>
        <v/>
      </c>
      <c r="H340" s="16" t="str">
        <f>IF([月份]="","",IF(勞保年金月領金額&gt;J339,J339+[獲利],勞保年金月領金額))</f>
        <v/>
      </c>
      <c r="I340" s="16" t="str">
        <f>IF([月份]="","",J339*投資報酬率/12)</f>
        <v/>
      </c>
      <c r="J340" s="16" t="str">
        <f>IF([月份]="","",J339+[獲利]-[提領金額])</f>
        <v/>
      </c>
    </row>
    <row r="341" spans="4:10">
      <c r="D341" s="17" t="str">
        <f t="shared" si="6"/>
        <v/>
      </c>
      <c r="E341" s="17" t="str">
        <f>IF([月份]="","",IF(F340=12,E340+1,E340))</f>
        <v/>
      </c>
      <c r="F341" s="17" t="str">
        <f>IF([月份]="","",IF(MOD([月份],12)=0,12,MOD([月份],12)))</f>
        <v/>
      </c>
      <c r="G341" s="17" t="str">
        <f>IF([月份]="","",[年度]&amp;"年"&amp;[月]&amp;"月")</f>
        <v/>
      </c>
      <c r="H341" s="16" t="str">
        <f>IF([月份]="","",IF(勞保年金月領金額&gt;J340,J340+[獲利],勞保年金月領金額))</f>
        <v/>
      </c>
      <c r="I341" s="16" t="str">
        <f>IF([月份]="","",J340*投資報酬率/12)</f>
        <v/>
      </c>
      <c r="J341" s="16" t="str">
        <f>IF([月份]="","",J340+[獲利]-[提領金額])</f>
        <v/>
      </c>
    </row>
    <row r="342" spans="4:10">
      <c r="D342" s="17" t="str">
        <f t="shared" si="6"/>
        <v/>
      </c>
      <c r="E342" s="17" t="str">
        <f>IF([月份]="","",IF(F341=12,E341+1,E341))</f>
        <v/>
      </c>
      <c r="F342" s="17" t="str">
        <f>IF([月份]="","",IF(MOD([月份],12)=0,12,MOD([月份],12)))</f>
        <v/>
      </c>
      <c r="G342" s="17" t="str">
        <f>IF([月份]="","",[年度]&amp;"年"&amp;[月]&amp;"月")</f>
        <v/>
      </c>
      <c r="H342" s="16" t="str">
        <f>IF([月份]="","",IF(勞保年金月領金額&gt;J341,J341+[獲利],勞保年金月領金額))</f>
        <v/>
      </c>
      <c r="I342" s="16" t="str">
        <f>IF([月份]="","",J341*投資報酬率/12)</f>
        <v/>
      </c>
      <c r="J342" s="16" t="str">
        <f>IF([月份]="","",J341+[獲利]-[提領金額])</f>
        <v/>
      </c>
    </row>
    <row r="343" spans="4:10">
      <c r="D343" s="17" t="str">
        <f t="shared" si="6"/>
        <v/>
      </c>
      <c r="E343" s="17" t="str">
        <f>IF([月份]="","",IF(F342=12,E342+1,E342))</f>
        <v/>
      </c>
      <c r="F343" s="17" t="str">
        <f>IF([月份]="","",IF(MOD([月份],12)=0,12,MOD([月份],12)))</f>
        <v/>
      </c>
      <c r="G343" s="17" t="str">
        <f>IF([月份]="","",[年度]&amp;"年"&amp;[月]&amp;"月")</f>
        <v/>
      </c>
      <c r="H343" s="16" t="str">
        <f>IF([月份]="","",IF(勞保年金月領金額&gt;J342,J342+[獲利],勞保年金月領金額))</f>
        <v/>
      </c>
      <c r="I343" s="16" t="str">
        <f>IF([月份]="","",J342*投資報酬率/12)</f>
        <v/>
      </c>
      <c r="J343" s="16" t="str">
        <f>IF([月份]="","",J342+[獲利]-[提領金額])</f>
        <v/>
      </c>
    </row>
    <row r="344" spans="4:10">
      <c r="D344" s="17" t="str">
        <f t="shared" si="6"/>
        <v/>
      </c>
      <c r="E344" s="17" t="str">
        <f>IF([月份]="","",IF(F343=12,E343+1,E343))</f>
        <v/>
      </c>
      <c r="F344" s="17" t="str">
        <f>IF([月份]="","",IF(MOD([月份],12)=0,12,MOD([月份],12)))</f>
        <v/>
      </c>
      <c r="G344" s="17" t="str">
        <f>IF([月份]="","",[年度]&amp;"年"&amp;[月]&amp;"月")</f>
        <v/>
      </c>
      <c r="H344" s="16" t="str">
        <f>IF([月份]="","",IF(勞保年金月領金額&gt;J343,J343+[獲利],勞保年金月領金額))</f>
        <v/>
      </c>
      <c r="I344" s="16" t="str">
        <f>IF([月份]="","",J343*投資報酬率/12)</f>
        <v/>
      </c>
      <c r="J344" s="16" t="str">
        <f>IF([月份]="","",J343+[獲利]-[提領金額])</f>
        <v/>
      </c>
    </row>
    <row r="345" spans="4:10">
      <c r="D345" s="17" t="str">
        <f t="shared" si="6"/>
        <v/>
      </c>
      <c r="E345" s="17" t="str">
        <f>IF([月份]="","",IF(F344=12,E344+1,E344))</f>
        <v/>
      </c>
      <c r="F345" s="17" t="str">
        <f>IF([月份]="","",IF(MOD([月份],12)=0,12,MOD([月份],12)))</f>
        <v/>
      </c>
      <c r="G345" s="17" t="str">
        <f>IF([月份]="","",[年度]&amp;"年"&amp;[月]&amp;"月")</f>
        <v/>
      </c>
      <c r="H345" s="16" t="str">
        <f>IF([月份]="","",IF(勞保年金月領金額&gt;J344,J344+[獲利],勞保年金月領金額))</f>
        <v/>
      </c>
      <c r="I345" s="16" t="str">
        <f>IF([月份]="","",J344*投資報酬率/12)</f>
        <v/>
      </c>
      <c r="J345" s="16" t="str">
        <f>IF([月份]="","",J344+[獲利]-[提領金額])</f>
        <v/>
      </c>
    </row>
    <row r="346" spans="4:10">
      <c r="D346" s="17" t="str">
        <f t="shared" si="6"/>
        <v/>
      </c>
      <c r="E346" s="17" t="str">
        <f>IF([月份]="","",IF(F345=12,E345+1,E345))</f>
        <v/>
      </c>
      <c r="F346" s="17" t="str">
        <f>IF([月份]="","",IF(MOD([月份],12)=0,12,MOD([月份],12)))</f>
        <v/>
      </c>
      <c r="G346" s="17" t="str">
        <f>IF([月份]="","",[年度]&amp;"年"&amp;[月]&amp;"月")</f>
        <v/>
      </c>
      <c r="H346" s="16" t="str">
        <f>IF([月份]="","",IF(勞保年金月領金額&gt;J345,J345+[獲利],勞保年金月領金額))</f>
        <v/>
      </c>
      <c r="I346" s="16" t="str">
        <f>IF([月份]="","",J345*投資報酬率/12)</f>
        <v/>
      </c>
      <c r="J346" s="16" t="str">
        <f>IF([月份]="","",J345+[獲利]-[提領金額])</f>
        <v/>
      </c>
    </row>
    <row r="347" spans="4:10">
      <c r="D347" s="17" t="str">
        <f t="shared" si="6"/>
        <v/>
      </c>
      <c r="E347" s="17" t="str">
        <f>IF([月份]="","",IF(F346=12,E346+1,E346))</f>
        <v/>
      </c>
      <c r="F347" s="17" t="str">
        <f>IF([月份]="","",IF(MOD([月份],12)=0,12,MOD([月份],12)))</f>
        <v/>
      </c>
      <c r="G347" s="17" t="str">
        <f>IF([月份]="","",[年度]&amp;"年"&amp;[月]&amp;"月")</f>
        <v/>
      </c>
      <c r="H347" s="16" t="str">
        <f>IF([月份]="","",IF(勞保年金月領金額&gt;J346,J346+[獲利],勞保年金月領金額))</f>
        <v/>
      </c>
      <c r="I347" s="16" t="str">
        <f>IF([月份]="","",J346*投資報酬率/12)</f>
        <v/>
      </c>
      <c r="J347" s="16" t="str">
        <f>IF([月份]="","",J346+[獲利]-[提領金額])</f>
        <v/>
      </c>
    </row>
    <row r="348" spans="4:10">
      <c r="D348" s="17" t="str">
        <f t="shared" si="6"/>
        <v/>
      </c>
      <c r="E348" s="17" t="str">
        <f>IF([月份]="","",IF(F347=12,E347+1,E347))</f>
        <v/>
      </c>
      <c r="F348" s="17" t="str">
        <f>IF([月份]="","",IF(MOD([月份],12)=0,12,MOD([月份],12)))</f>
        <v/>
      </c>
      <c r="G348" s="17" t="str">
        <f>IF([月份]="","",[年度]&amp;"年"&amp;[月]&amp;"月")</f>
        <v/>
      </c>
      <c r="H348" s="16" t="str">
        <f>IF([月份]="","",IF(勞保年金月領金額&gt;J347,J347+[獲利],勞保年金月領金額))</f>
        <v/>
      </c>
      <c r="I348" s="16" t="str">
        <f>IF([月份]="","",J347*投資報酬率/12)</f>
        <v/>
      </c>
      <c r="J348" s="16" t="str">
        <f>IF([月份]="","",J347+[獲利]-[提領金額])</f>
        <v/>
      </c>
    </row>
    <row r="349" spans="4:10">
      <c r="D349" s="17" t="str">
        <f t="shared" si="6"/>
        <v/>
      </c>
      <c r="E349" s="17" t="str">
        <f>IF([月份]="","",IF(F348=12,E348+1,E348))</f>
        <v/>
      </c>
      <c r="F349" s="17" t="str">
        <f>IF([月份]="","",IF(MOD([月份],12)=0,12,MOD([月份],12)))</f>
        <v/>
      </c>
      <c r="G349" s="17" t="str">
        <f>IF([月份]="","",[年度]&amp;"年"&amp;[月]&amp;"月")</f>
        <v/>
      </c>
      <c r="H349" s="16" t="str">
        <f>IF([月份]="","",IF(勞保年金月領金額&gt;J348,J348+[獲利],勞保年金月領金額))</f>
        <v/>
      </c>
      <c r="I349" s="16" t="str">
        <f>IF([月份]="","",J348*投資報酬率/12)</f>
        <v/>
      </c>
      <c r="J349" s="16" t="str">
        <f>IF([月份]="","",J348+[獲利]-[提領金額])</f>
        <v/>
      </c>
    </row>
    <row r="350" spans="4:10">
      <c r="D350" s="17" t="str">
        <f t="shared" si="6"/>
        <v/>
      </c>
      <c r="E350" s="17" t="str">
        <f>IF([月份]="","",IF(F349=12,E349+1,E349))</f>
        <v/>
      </c>
      <c r="F350" s="17" t="str">
        <f>IF([月份]="","",IF(MOD([月份],12)=0,12,MOD([月份],12)))</f>
        <v/>
      </c>
      <c r="G350" s="17" t="str">
        <f>IF([月份]="","",[年度]&amp;"年"&amp;[月]&amp;"月")</f>
        <v/>
      </c>
      <c r="H350" s="16" t="str">
        <f>IF([月份]="","",IF(勞保年金月領金額&gt;J349,J349+[獲利],勞保年金月領金額))</f>
        <v/>
      </c>
      <c r="I350" s="16" t="str">
        <f>IF([月份]="","",J349*投資報酬率/12)</f>
        <v/>
      </c>
      <c r="J350" s="16" t="str">
        <f>IF([月份]="","",J349+[獲利]-[提領金額])</f>
        <v/>
      </c>
    </row>
    <row r="351" spans="4:10">
      <c r="D351" s="17" t="str">
        <f t="shared" si="6"/>
        <v/>
      </c>
      <c r="E351" s="17" t="str">
        <f>IF([月份]="","",IF(F350=12,E350+1,E350))</f>
        <v/>
      </c>
      <c r="F351" s="17" t="str">
        <f>IF([月份]="","",IF(MOD([月份],12)=0,12,MOD([月份],12)))</f>
        <v/>
      </c>
      <c r="G351" s="17" t="str">
        <f>IF([月份]="","",[年度]&amp;"年"&amp;[月]&amp;"月")</f>
        <v/>
      </c>
      <c r="H351" s="16" t="str">
        <f>IF([月份]="","",IF(勞保年金月領金額&gt;J350,J350+[獲利],勞保年金月領金額))</f>
        <v/>
      </c>
      <c r="I351" s="16" t="str">
        <f>IF([月份]="","",J350*投資報酬率/12)</f>
        <v/>
      </c>
      <c r="J351" s="16" t="str">
        <f>IF([月份]="","",J350+[獲利]-[提領金額])</f>
        <v/>
      </c>
    </row>
    <row r="352" spans="4:10">
      <c r="D352" s="17" t="str">
        <f t="shared" si="6"/>
        <v/>
      </c>
      <c r="E352" s="17" t="str">
        <f>IF([月份]="","",IF(F351=12,E351+1,E351))</f>
        <v/>
      </c>
      <c r="F352" s="17" t="str">
        <f>IF([月份]="","",IF(MOD([月份],12)=0,12,MOD([月份],12)))</f>
        <v/>
      </c>
      <c r="G352" s="17" t="str">
        <f>IF([月份]="","",[年度]&amp;"年"&amp;[月]&amp;"月")</f>
        <v/>
      </c>
      <c r="H352" s="16" t="str">
        <f>IF([月份]="","",IF(勞保年金月領金額&gt;J351,J351+[獲利],勞保年金月領金額))</f>
        <v/>
      </c>
      <c r="I352" s="16" t="str">
        <f>IF([月份]="","",J351*投資報酬率/12)</f>
        <v/>
      </c>
      <c r="J352" s="16" t="str">
        <f>IF([月份]="","",J351+[獲利]-[提領金額])</f>
        <v/>
      </c>
    </row>
    <row r="353" spans="4:10">
      <c r="D353" s="17" t="str">
        <f t="shared" si="6"/>
        <v/>
      </c>
      <c r="E353" s="17" t="str">
        <f>IF([月份]="","",IF(F352=12,E352+1,E352))</f>
        <v/>
      </c>
      <c r="F353" s="17" t="str">
        <f>IF([月份]="","",IF(MOD([月份],12)=0,12,MOD([月份],12)))</f>
        <v/>
      </c>
      <c r="G353" s="17" t="str">
        <f>IF([月份]="","",[年度]&amp;"年"&amp;[月]&amp;"月")</f>
        <v/>
      </c>
      <c r="H353" s="16" t="str">
        <f>IF([月份]="","",IF(勞保年金月領金額&gt;J352,J352+[獲利],勞保年金月領金額))</f>
        <v/>
      </c>
      <c r="I353" s="16" t="str">
        <f>IF([月份]="","",J352*投資報酬率/12)</f>
        <v/>
      </c>
      <c r="J353" s="16" t="str">
        <f>IF([月份]="","",J352+[獲利]-[提領金額])</f>
        <v/>
      </c>
    </row>
    <row r="354" spans="4:10">
      <c r="D354" s="17" t="str">
        <f t="shared" si="6"/>
        <v/>
      </c>
      <c r="E354" s="17" t="str">
        <f>IF([月份]="","",IF(F353=12,E353+1,E353))</f>
        <v/>
      </c>
      <c r="F354" s="17" t="str">
        <f>IF([月份]="","",IF(MOD([月份],12)=0,12,MOD([月份],12)))</f>
        <v/>
      </c>
      <c r="G354" s="17" t="str">
        <f>IF([月份]="","",[年度]&amp;"年"&amp;[月]&amp;"月")</f>
        <v/>
      </c>
      <c r="H354" s="16" t="str">
        <f>IF([月份]="","",IF(勞保年金月領金額&gt;J353,J353+[獲利],勞保年金月領金額))</f>
        <v/>
      </c>
      <c r="I354" s="16" t="str">
        <f>IF([月份]="","",J353*投資報酬率/12)</f>
        <v/>
      </c>
      <c r="J354" s="16" t="str">
        <f>IF([月份]="","",J353+[獲利]-[提領金額])</f>
        <v/>
      </c>
    </row>
    <row r="355" spans="4:10">
      <c r="D355" s="17" t="str">
        <f t="shared" si="6"/>
        <v/>
      </c>
      <c r="E355" s="17" t="str">
        <f>IF([月份]="","",IF(F354=12,E354+1,E354))</f>
        <v/>
      </c>
      <c r="F355" s="17" t="str">
        <f>IF([月份]="","",IF(MOD([月份],12)=0,12,MOD([月份],12)))</f>
        <v/>
      </c>
      <c r="G355" s="17" t="str">
        <f>IF([月份]="","",[年度]&amp;"年"&amp;[月]&amp;"月")</f>
        <v/>
      </c>
      <c r="H355" s="16" t="str">
        <f>IF([月份]="","",IF(勞保年金月領金額&gt;J354,J354+[獲利],勞保年金月領金額))</f>
        <v/>
      </c>
      <c r="I355" s="16" t="str">
        <f>IF([月份]="","",J354*投資報酬率/12)</f>
        <v/>
      </c>
      <c r="J355" s="16" t="str">
        <f>IF([月份]="","",J354+[獲利]-[提領金額])</f>
        <v/>
      </c>
    </row>
    <row r="356" spans="4:10">
      <c r="D356" s="17" t="str">
        <f t="shared" si="6"/>
        <v/>
      </c>
      <c r="E356" s="17" t="str">
        <f>IF([月份]="","",IF(F355=12,E355+1,E355))</f>
        <v/>
      </c>
      <c r="F356" s="17" t="str">
        <f>IF([月份]="","",IF(MOD([月份],12)=0,12,MOD([月份],12)))</f>
        <v/>
      </c>
      <c r="G356" s="17" t="str">
        <f>IF([月份]="","",[年度]&amp;"年"&amp;[月]&amp;"月")</f>
        <v/>
      </c>
      <c r="H356" s="16" t="str">
        <f>IF([月份]="","",IF(勞保年金月領金額&gt;J355,J355+[獲利],勞保年金月領金額))</f>
        <v/>
      </c>
      <c r="I356" s="16" t="str">
        <f>IF([月份]="","",J355*投資報酬率/12)</f>
        <v/>
      </c>
      <c r="J356" s="16" t="str">
        <f>IF([月份]="","",J355+[獲利]-[提領金額])</f>
        <v/>
      </c>
    </row>
    <row r="357" spans="4:10">
      <c r="D357" s="17" t="str">
        <f t="shared" si="6"/>
        <v/>
      </c>
      <c r="E357" s="17" t="str">
        <f>IF([月份]="","",IF(F356=12,E356+1,E356))</f>
        <v/>
      </c>
      <c r="F357" s="17" t="str">
        <f>IF([月份]="","",IF(MOD([月份],12)=0,12,MOD([月份],12)))</f>
        <v/>
      </c>
      <c r="G357" s="17" t="str">
        <f>IF([月份]="","",[年度]&amp;"年"&amp;[月]&amp;"月")</f>
        <v/>
      </c>
      <c r="H357" s="16" t="str">
        <f>IF([月份]="","",IF(勞保年金月領金額&gt;J356,J356+[獲利],勞保年金月領金額))</f>
        <v/>
      </c>
      <c r="I357" s="16" t="str">
        <f>IF([月份]="","",J356*投資報酬率/12)</f>
        <v/>
      </c>
      <c r="J357" s="16" t="str">
        <f>IF([月份]="","",J356+[獲利]-[提領金額])</f>
        <v/>
      </c>
    </row>
    <row r="358" spans="4:10">
      <c r="D358" s="17" t="str">
        <f t="shared" si="6"/>
        <v/>
      </c>
      <c r="E358" s="17" t="str">
        <f>IF([月份]="","",IF(F357=12,E357+1,E357))</f>
        <v/>
      </c>
      <c r="F358" s="17" t="str">
        <f>IF([月份]="","",IF(MOD([月份],12)=0,12,MOD([月份],12)))</f>
        <v/>
      </c>
      <c r="G358" s="17" t="str">
        <f>IF([月份]="","",[年度]&amp;"年"&amp;[月]&amp;"月")</f>
        <v/>
      </c>
      <c r="H358" s="16" t="str">
        <f>IF([月份]="","",IF(勞保年金月領金額&gt;J357,J357+[獲利],勞保年金月領金額))</f>
        <v/>
      </c>
      <c r="I358" s="16" t="str">
        <f>IF([月份]="","",J357*投資報酬率/12)</f>
        <v/>
      </c>
      <c r="J358" s="16" t="str">
        <f>IF([月份]="","",J357+[獲利]-[提領金額])</f>
        <v/>
      </c>
    </row>
    <row r="359" spans="4:10">
      <c r="D359" s="17" t="str">
        <f t="shared" si="6"/>
        <v/>
      </c>
      <c r="E359" s="17" t="str">
        <f>IF([月份]="","",IF(F358=12,E358+1,E358))</f>
        <v/>
      </c>
      <c r="F359" s="17" t="str">
        <f>IF([月份]="","",IF(MOD([月份],12)=0,12,MOD([月份],12)))</f>
        <v/>
      </c>
      <c r="G359" s="17" t="str">
        <f>IF([月份]="","",[年度]&amp;"年"&amp;[月]&amp;"月")</f>
        <v/>
      </c>
      <c r="H359" s="16" t="str">
        <f>IF([月份]="","",IF(勞保年金月領金額&gt;J358,J358+[獲利],勞保年金月領金額))</f>
        <v/>
      </c>
      <c r="I359" s="16" t="str">
        <f>IF([月份]="","",J358*投資報酬率/12)</f>
        <v/>
      </c>
      <c r="J359" s="16" t="str">
        <f>IF([月份]="","",J358+[獲利]-[提領金額])</f>
        <v/>
      </c>
    </row>
    <row r="360" spans="4:10">
      <c r="D360" s="17" t="str">
        <f t="shared" si="6"/>
        <v/>
      </c>
      <c r="E360" s="17" t="str">
        <f>IF([月份]="","",IF(F359=12,E359+1,E359))</f>
        <v/>
      </c>
      <c r="F360" s="17" t="str">
        <f>IF([月份]="","",IF(MOD([月份],12)=0,12,MOD([月份],12)))</f>
        <v/>
      </c>
      <c r="G360" s="17" t="str">
        <f>IF([月份]="","",[年度]&amp;"年"&amp;[月]&amp;"月")</f>
        <v/>
      </c>
      <c r="H360" s="16" t="str">
        <f>IF([月份]="","",IF(勞保年金月領金額&gt;J359,J359+[獲利],勞保年金月領金額))</f>
        <v/>
      </c>
      <c r="I360" s="16" t="str">
        <f>IF([月份]="","",J359*投資報酬率/12)</f>
        <v/>
      </c>
      <c r="J360" s="16" t="str">
        <f>IF([月份]="","",J359+[獲利]-[提領金額])</f>
        <v/>
      </c>
    </row>
    <row r="361" spans="4:10">
      <c r="D361" s="17" t="str">
        <f t="shared" si="6"/>
        <v/>
      </c>
      <c r="E361" s="17" t="str">
        <f>IF([月份]="","",IF(F360=12,E360+1,E360))</f>
        <v/>
      </c>
      <c r="F361" s="17" t="str">
        <f>IF([月份]="","",IF(MOD([月份],12)=0,12,MOD([月份],12)))</f>
        <v/>
      </c>
      <c r="G361" s="17" t="str">
        <f>IF([月份]="","",[年度]&amp;"年"&amp;[月]&amp;"月")</f>
        <v/>
      </c>
      <c r="H361" s="16" t="str">
        <f>IF([月份]="","",IF(勞保年金月領金額&gt;J360,J360+[獲利],勞保年金月領金額))</f>
        <v/>
      </c>
      <c r="I361" s="16" t="str">
        <f>IF([月份]="","",J360*投資報酬率/12)</f>
        <v/>
      </c>
      <c r="J361" s="16" t="str">
        <f>IF([月份]="","",J360+[獲利]-[提領金額])</f>
        <v/>
      </c>
    </row>
    <row r="362" spans="4:10">
      <c r="D362" s="17" t="str">
        <f t="shared" si="6"/>
        <v/>
      </c>
      <c r="E362" s="17" t="str">
        <f>IF([月份]="","",IF(F361=12,E361+1,E361))</f>
        <v/>
      </c>
      <c r="F362" s="17" t="str">
        <f>IF([月份]="","",IF(MOD([月份],12)=0,12,MOD([月份],12)))</f>
        <v/>
      </c>
      <c r="G362" s="17" t="str">
        <f>IF([月份]="","",[年度]&amp;"年"&amp;[月]&amp;"月")</f>
        <v/>
      </c>
      <c r="H362" s="16" t="str">
        <f>IF([月份]="","",IF(勞保年金月領金額&gt;J361,J361+[獲利],勞保年金月領金額))</f>
        <v/>
      </c>
      <c r="I362" s="16" t="str">
        <f>IF([月份]="","",J361*投資報酬率/12)</f>
        <v/>
      </c>
      <c r="J362" s="16" t="str">
        <f>IF([月份]="","",J361+[獲利]-[提領金額])</f>
        <v/>
      </c>
    </row>
    <row r="363" spans="4:10">
      <c r="D363" s="17" t="str">
        <f t="shared" si="6"/>
        <v/>
      </c>
      <c r="E363" s="17" t="str">
        <f>IF([月份]="","",IF(F362=12,E362+1,E362))</f>
        <v/>
      </c>
      <c r="F363" s="17" t="str">
        <f>IF([月份]="","",IF(MOD([月份],12)=0,12,MOD([月份],12)))</f>
        <v/>
      </c>
      <c r="G363" s="17" t="str">
        <f>IF([月份]="","",[年度]&amp;"年"&amp;[月]&amp;"月")</f>
        <v/>
      </c>
      <c r="H363" s="16" t="str">
        <f>IF([月份]="","",IF(勞保年金月領金額&gt;J362,J362+[獲利],勞保年金月領金額))</f>
        <v/>
      </c>
      <c r="I363" s="16" t="str">
        <f>IF([月份]="","",J362*投資報酬率/12)</f>
        <v/>
      </c>
      <c r="J363" s="16" t="str">
        <f>IF([月份]="","",J362+[獲利]-[提領金額])</f>
        <v/>
      </c>
    </row>
  </sheetData>
  <phoneticPr fontId="4" type="noConversion"/>
  <conditionalFormatting sqref="D3:J363">
    <cfRule type="containsBlanks" dxfId="3" priority="6">
      <formula>LEN(TRIM(D3))=0</formula>
    </cfRule>
  </conditionalFormatting>
  <conditionalFormatting sqref="C14">
    <cfRule type="cellIs" dxfId="2" priority="1" operator="equal">
      <formula>""""""</formula>
    </cfRule>
  </conditionalFormatting>
  <hyperlinks>
    <hyperlink ref="C1" r:id="rId1"/>
    <hyperlink ref="C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4</vt:i4>
      </vt:variant>
    </vt:vector>
  </HeadingPairs>
  <TitlesOfParts>
    <vt:vector size="5" baseType="lpstr">
      <vt:lpstr>Sheet1</vt:lpstr>
      <vt:lpstr>一次請領金額</vt:lpstr>
      <vt:lpstr>可支付年數</vt:lpstr>
      <vt:lpstr>投資報酬率</vt:lpstr>
      <vt:lpstr>勞保年金月領金額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怪老子</dc:creator>
  <cp:lastModifiedBy>怪老子</cp:lastModifiedBy>
  <dcterms:created xsi:type="dcterms:W3CDTF">2012-10-21T01:25:22Z</dcterms:created>
  <dcterms:modified xsi:type="dcterms:W3CDTF">2012-10-22T01:31:53Z</dcterms:modified>
</cp:coreProperties>
</file>