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Smart\SC198\"/>
    </mc:Choice>
  </mc:AlternateContent>
  <bookViews>
    <workbookView xWindow="0" yWindow="0" windowWidth="28800" windowHeight="12390" activeTab="1"/>
  </bookViews>
  <sheets>
    <sheet name="資產淨值模擬" sheetId="1" r:id="rId1"/>
    <sheet name="資產組合" sheetId="2" r:id="rId2"/>
  </sheets>
  <definedNames>
    <definedName name="平均報酬率">資產淨值模擬!$B$1</definedName>
    <definedName name="平均標準差">資產淨值模擬!$B$2</definedName>
    <definedName name="年數">資產淨值模擬!#REF!</definedName>
    <definedName name="投入金額">資產淨值模擬!$B$3</definedName>
    <definedName name="每年投入">資產淨值模擬!#REF!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" i="2"/>
  <c r="D6" i="2"/>
  <c r="B1" i="2" s="1"/>
  <c r="B2" i="2" l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C129" i="1"/>
  <c r="C130" i="1"/>
  <c r="D130" i="1" s="1"/>
  <c r="E130" i="1" s="1"/>
  <c r="F130" i="1" s="1"/>
  <c r="G130" i="1" s="1"/>
  <c r="H130" i="1" s="1"/>
  <c r="I130" i="1" s="1"/>
  <c r="J130" i="1" s="1"/>
  <c r="K130" i="1" s="1"/>
  <c r="L130" i="1" s="1"/>
  <c r="C131" i="1"/>
  <c r="D131" i="1" s="1"/>
  <c r="E131" i="1" s="1"/>
  <c r="F131" i="1" s="1"/>
  <c r="G131" i="1" s="1"/>
  <c r="H131" i="1" s="1"/>
  <c r="I131" i="1" s="1"/>
  <c r="J131" i="1" s="1"/>
  <c r="K131" i="1" s="1"/>
  <c r="L131" i="1" s="1"/>
  <c r="C132" i="1"/>
  <c r="D132" i="1" s="1"/>
  <c r="E132" i="1" s="1"/>
  <c r="F132" i="1" s="1"/>
  <c r="G132" i="1" s="1"/>
  <c r="H132" i="1" s="1"/>
  <c r="I132" i="1" s="1"/>
  <c r="J132" i="1" s="1"/>
  <c r="K132" i="1" s="1"/>
  <c r="L132" i="1" s="1"/>
  <c r="C133" i="1"/>
  <c r="C134" i="1"/>
  <c r="C135" i="1"/>
  <c r="D135" i="1" s="1"/>
  <c r="E135" i="1" s="1"/>
  <c r="F135" i="1" s="1"/>
  <c r="G135" i="1" s="1"/>
  <c r="H135" i="1" s="1"/>
  <c r="I135" i="1" s="1"/>
  <c r="J135" i="1" s="1"/>
  <c r="K135" i="1" s="1"/>
  <c r="L135" i="1" s="1"/>
  <c r="C136" i="1"/>
  <c r="D136" i="1" s="1"/>
  <c r="E136" i="1" s="1"/>
  <c r="F136" i="1" s="1"/>
  <c r="G136" i="1" s="1"/>
  <c r="H136" i="1" s="1"/>
  <c r="I136" i="1" s="1"/>
  <c r="J136" i="1" s="1"/>
  <c r="K136" i="1" s="1"/>
  <c r="L136" i="1" s="1"/>
  <c r="C137" i="1"/>
  <c r="C138" i="1"/>
  <c r="D138" i="1" s="1"/>
  <c r="E138" i="1" s="1"/>
  <c r="F138" i="1" s="1"/>
  <c r="G138" i="1" s="1"/>
  <c r="H138" i="1" s="1"/>
  <c r="I138" i="1" s="1"/>
  <c r="J138" i="1" s="1"/>
  <c r="K138" i="1" s="1"/>
  <c r="L138" i="1" s="1"/>
  <c r="C139" i="1"/>
  <c r="D139" i="1" s="1"/>
  <c r="E139" i="1" s="1"/>
  <c r="F139" i="1" s="1"/>
  <c r="G139" i="1" s="1"/>
  <c r="H139" i="1" s="1"/>
  <c r="I139" i="1" s="1"/>
  <c r="J139" i="1" s="1"/>
  <c r="K139" i="1" s="1"/>
  <c r="L139" i="1" s="1"/>
  <c r="C140" i="1"/>
  <c r="D140" i="1" s="1"/>
  <c r="E140" i="1" s="1"/>
  <c r="F140" i="1" s="1"/>
  <c r="G140" i="1" s="1"/>
  <c r="H140" i="1" s="1"/>
  <c r="I140" i="1" s="1"/>
  <c r="J140" i="1" s="1"/>
  <c r="K140" i="1" s="1"/>
  <c r="L140" i="1" s="1"/>
  <c r="C141" i="1"/>
  <c r="C142" i="1"/>
  <c r="C143" i="1"/>
  <c r="D143" i="1" s="1"/>
  <c r="E143" i="1" s="1"/>
  <c r="F143" i="1" s="1"/>
  <c r="G143" i="1" s="1"/>
  <c r="H143" i="1" s="1"/>
  <c r="I143" i="1" s="1"/>
  <c r="J143" i="1" s="1"/>
  <c r="K143" i="1" s="1"/>
  <c r="L143" i="1" s="1"/>
  <c r="C144" i="1"/>
  <c r="D144" i="1" s="1"/>
  <c r="E144" i="1" s="1"/>
  <c r="F144" i="1" s="1"/>
  <c r="G144" i="1" s="1"/>
  <c r="H144" i="1" s="1"/>
  <c r="I144" i="1" s="1"/>
  <c r="J144" i="1" s="1"/>
  <c r="K144" i="1" s="1"/>
  <c r="L144" i="1" s="1"/>
  <c r="C145" i="1"/>
  <c r="C146" i="1"/>
  <c r="D146" i="1" s="1"/>
  <c r="E146" i="1" s="1"/>
  <c r="F146" i="1" s="1"/>
  <c r="G146" i="1" s="1"/>
  <c r="H146" i="1" s="1"/>
  <c r="I146" i="1" s="1"/>
  <c r="J146" i="1" s="1"/>
  <c r="K146" i="1" s="1"/>
  <c r="L146" i="1" s="1"/>
  <c r="C147" i="1"/>
  <c r="D147" i="1" s="1"/>
  <c r="E147" i="1" s="1"/>
  <c r="F147" i="1" s="1"/>
  <c r="G147" i="1" s="1"/>
  <c r="H147" i="1" s="1"/>
  <c r="I147" i="1" s="1"/>
  <c r="J147" i="1" s="1"/>
  <c r="K147" i="1" s="1"/>
  <c r="L147" i="1" s="1"/>
  <c r="C148" i="1"/>
  <c r="D148" i="1" s="1"/>
  <c r="E148" i="1" s="1"/>
  <c r="F148" i="1" s="1"/>
  <c r="G148" i="1" s="1"/>
  <c r="H148" i="1" s="1"/>
  <c r="I148" i="1" s="1"/>
  <c r="J148" i="1" s="1"/>
  <c r="K148" i="1" s="1"/>
  <c r="L148" i="1" s="1"/>
  <c r="C149" i="1"/>
  <c r="C150" i="1"/>
  <c r="D150" i="1" s="1"/>
  <c r="E150" i="1" s="1"/>
  <c r="F150" i="1" s="1"/>
  <c r="G150" i="1" s="1"/>
  <c r="H150" i="1" s="1"/>
  <c r="I150" i="1" s="1"/>
  <c r="J150" i="1" s="1"/>
  <c r="K150" i="1" s="1"/>
  <c r="L150" i="1" s="1"/>
  <c r="C151" i="1"/>
  <c r="D151" i="1" s="1"/>
  <c r="E151" i="1" s="1"/>
  <c r="F151" i="1" s="1"/>
  <c r="G151" i="1" s="1"/>
  <c r="H151" i="1" s="1"/>
  <c r="I151" i="1" s="1"/>
  <c r="J151" i="1" s="1"/>
  <c r="K151" i="1" s="1"/>
  <c r="L151" i="1" s="1"/>
  <c r="C152" i="1"/>
  <c r="D152" i="1" s="1"/>
  <c r="E152" i="1" s="1"/>
  <c r="F152" i="1" s="1"/>
  <c r="G152" i="1" s="1"/>
  <c r="H152" i="1" s="1"/>
  <c r="I152" i="1" s="1"/>
  <c r="J152" i="1" s="1"/>
  <c r="K152" i="1" s="1"/>
  <c r="L152" i="1" s="1"/>
  <c r="C153" i="1"/>
  <c r="C154" i="1"/>
  <c r="C155" i="1"/>
  <c r="D155" i="1" s="1"/>
  <c r="E155" i="1" s="1"/>
  <c r="F155" i="1" s="1"/>
  <c r="G155" i="1" s="1"/>
  <c r="H155" i="1" s="1"/>
  <c r="I155" i="1" s="1"/>
  <c r="J155" i="1" s="1"/>
  <c r="K155" i="1" s="1"/>
  <c r="L155" i="1" s="1"/>
  <c r="C156" i="1"/>
  <c r="D156" i="1" s="1"/>
  <c r="E156" i="1" s="1"/>
  <c r="F156" i="1" s="1"/>
  <c r="G156" i="1" s="1"/>
  <c r="H156" i="1" s="1"/>
  <c r="I156" i="1" s="1"/>
  <c r="J156" i="1" s="1"/>
  <c r="K156" i="1" s="1"/>
  <c r="L156" i="1" s="1"/>
  <c r="C157" i="1"/>
  <c r="C158" i="1"/>
  <c r="C159" i="1"/>
  <c r="D159" i="1" s="1"/>
  <c r="E159" i="1" s="1"/>
  <c r="F159" i="1" s="1"/>
  <c r="G159" i="1" s="1"/>
  <c r="H159" i="1" s="1"/>
  <c r="I159" i="1" s="1"/>
  <c r="J159" i="1" s="1"/>
  <c r="K159" i="1" s="1"/>
  <c r="L159" i="1" s="1"/>
  <c r="C160" i="1"/>
  <c r="D160" i="1" s="1"/>
  <c r="E160" i="1" s="1"/>
  <c r="F160" i="1" s="1"/>
  <c r="G160" i="1" s="1"/>
  <c r="H160" i="1" s="1"/>
  <c r="I160" i="1" s="1"/>
  <c r="J160" i="1" s="1"/>
  <c r="K160" i="1" s="1"/>
  <c r="L160" i="1" s="1"/>
  <c r="C161" i="1"/>
  <c r="C162" i="1"/>
  <c r="D162" i="1" s="1"/>
  <c r="C163" i="1"/>
  <c r="D163" i="1" s="1"/>
  <c r="E163" i="1" s="1"/>
  <c r="F163" i="1" s="1"/>
  <c r="G163" i="1" s="1"/>
  <c r="H163" i="1" s="1"/>
  <c r="I163" i="1" s="1"/>
  <c r="J163" i="1" s="1"/>
  <c r="K163" i="1" s="1"/>
  <c r="L163" i="1" s="1"/>
  <c r="C164" i="1"/>
  <c r="D164" i="1" s="1"/>
  <c r="E164" i="1" s="1"/>
  <c r="F164" i="1" s="1"/>
  <c r="G164" i="1" s="1"/>
  <c r="H164" i="1" s="1"/>
  <c r="I164" i="1" s="1"/>
  <c r="J164" i="1" s="1"/>
  <c r="K164" i="1" s="1"/>
  <c r="L164" i="1" s="1"/>
  <c r="C165" i="1"/>
  <c r="C166" i="1"/>
  <c r="C167" i="1"/>
  <c r="D167" i="1" s="1"/>
  <c r="E167" i="1" s="1"/>
  <c r="F167" i="1" s="1"/>
  <c r="G167" i="1" s="1"/>
  <c r="H167" i="1" s="1"/>
  <c r="I167" i="1" s="1"/>
  <c r="J167" i="1" s="1"/>
  <c r="K167" i="1" s="1"/>
  <c r="L167" i="1" s="1"/>
  <c r="C168" i="1"/>
  <c r="D168" i="1" s="1"/>
  <c r="E168" i="1" s="1"/>
  <c r="F168" i="1" s="1"/>
  <c r="G168" i="1" s="1"/>
  <c r="H168" i="1" s="1"/>
  <c r="I168" i="1" s="1"/>
  <c r="J168" i="1" s="1"/>
  <c r="K168" i="1" s="1"/>
  <c r="L168" i="1" s="1"/>
  <c r="C169" i="1"/>
  <c r="C170" i="1"/>
  <c r="D170" i="1" s="1"/>
  <c r="E170" i="1" s="1"/>
  <c r="F170" i="1" s="1"/>
  <c r="G170" i="1" s="1"/>
  <c r="H170" i="1" s="1"/>
  <c r="I170" i="1" s="1"/>
  <c r="J170" i="1" s="1"/>
  <c r="K170" i="1" s="1"/>
  <c r="L170" i="1" s="1"/>
  <c r="C171" i="1"/>
  <c r="D171" i="1" s="1"/>
  <c r="E171" i="1" s="1"/>
  <c r="F171" i="1" s="1"/>
  <c r="G171" i="1" s="1"/>
  <c r="H171" i="1" s="1"/>
  <c r="I171" i="1" s="1"/>
  <c r="J171" i="1" s="1"/>
  <c r="K171" i="1" s="1"/>
  <c r="L171" i="1" s="1"/>
  <c r="C172" i="1"/>
  <c r="D172" i="1" s="1"/>
  <c r="E172" i="1" s="1"/>
  <c r="F172" i="1" s="1"/>
  <c r="G172" i="1" s="1"/>
  <c r="H172" i="1" s="1"/>
  <c r="I172" i="1" s="1"/>
  <c r="J172" i="1" s="1"/>
  <c r="K172" i="1" s="1"/>
  <c r="L172" i="1" s="1"/>
  <c r="C173" i="1"/>
  <c r="C174" i="1"/>
  <c r="C175" i="1"/>
  <c r="D175" i="1" s="1"/>
  <c r="E175" i="1" s="1"/>
  <c r="F175" i="1" s="1"/>
  <c r="G175" i="1" s="1"/>
  <c r="H175" i="1" s="1"/>
  <c r="I175" i="1" s="1"/>
  <c r="J175" i="1" s="1"/>
  <c r="K175" i="1" s="1"/>
  <c r="L175" i="1" s="1"/>
  <c r="C176" i="1"/>
  <c r="D176" i="1" s="1"/>
  <c r="E176" i="1" s="1"/>
  <c r="F176" i="1" s="1"/>
  <c r="G176" i="1" s="1"/>
  <c r="H176" i="1" s="1"/>
  <c r="I176" i="1" s="1"/>
  <c r="J176" i="1" s="1"/>
  <c r="K176" i="1" s="1"/>
  <c r="L176" i="1" s="1"/>
  <c r="C177" i="1"/>
  <c r="C178" i="1"/>
  <c r="D178" i="1" s="1"/>
  <c r="E178" i="1" s="1"/>
  <c r="F178" i="1" s="1"/>
  <c r="G178" i="1" s="1"/>
  <c r="H178" i="1" s="1"/>
  <c r="I178" i="1" s="1"/>
  <c r="J178" i="1" s="1"/>
  <c r="K178" i="1" s="1"/>
  <c r="L178" i="1" s="1"/>
  <c r="C179" i="1"/>
  <c r="D179" i="1" s="1"/>
  <c r="E179" i="1" s="1"/>
  <c r="F179" i="1" s="1"/>
  <c r="G179" i="1" s="1"/>
  <c r="H179" i="1" s="1"/>
  <c r="I179" i="1" s="1"/>
  <c r="J179" i="1" s="1"/>
  <c r="K179" i="1" s="1"/>
  <c r="L179" i="1" s="1"/>
  <c r="C180" i="1"/>
  <c r="D180" i="1" s="1"/>
  <c r="E180" i="1" s="1"/>
  <c r="F180" i="1" s="1"/>
  <c r="G180" i="1" s="1"/>
  <c r="H180" i="1" s="1"/>
  <c r="I180" i="1" s="1"/>
  <c r="J180" i="1" s="1"/>
  <c r="K180" i="1" s="1"/>
  <c r="L180" i="1" s="1"/>
  <c r="C181" i="1"/>
  <c r="C182" i="1"/>
  <c r="D182" i="1" s="1"/>
  <c r="E182" i="1" s="1"/>
  <c r="F182" i="1" s="1"/>
  <c r="G182" i="1" s="1"/>
  <c r="H182" i="1" s="1"/>
  <c r="I182" i="1" s="1"/>
  <c r="J182" i="1" s="1"/>
  <c r="K182" i="1" s="1"/>
  <c r="L182" i="1" s="1"/>
  <c r="C183" i="1"/>
  <c r="D183" i="1" s="1"/>
  <c r="E183" i="1" s="1"/>
  <c r="F183" i="1" s="1"/>
  <c r="G183" i="1" s="1"/>
  <c r="H183" i="1" s="1"/>
  <c r="I183" i="1" s="1"/>
  <c r="J183" i="1" s="1"/>
  <c r="K183" i="1" s="1"/>
  <c r="L183" i="1" s="1"/>
  <c r="C184" i="1"/>
  <c r="D184" i="1" s="1"/>
  <c r="E184" i="1" s="1"/>
  <c r="F184" i="1" s="1"/>
  <c r="G184" i="1" s="1"/>
  <c r="H184" i="1" s="1"/>
  <c r="I184" i="1" s="1"/>
  <c r="J184" i="1" s="1"/>
  <c r="K184" i="1" s="1"/>
  <c r="L184" i="1" s="1"/>
  <c r="C185" i="1"/>
  <c r="C186" i="1"/>
  <c r="C187" i="1"/>
  <c r="D187" i="1" s="1"/>
  <c r="E187" i="1" s="1"/>
  <c r="F187" i="1" s="1"/>
  <c r="G187" i="1" s="1"/>
  <c r="H187" i="1" s="1"/>
  <c r="I187" i="1" s="1"/>
  <c r="J187" i="1" s="1"/>
  <c r="K187" i="1" s="1"/>
  <c r="L187" i="1" s="1"/>
  <c r="C188" i="1"/>
  <c r="D188" i="1" s="1"/>
  <c r="E188" i="1" s="1"/>
  <c r="F188" i="1" s="1"/>
  <c r="G188" i="1" s="1"/>
  <c r="H188" i="1" s="1"/>
  <c r="I188" i="1" s="1"/>
  <c r="J188" i="1" s="1"/>
  <c r="K188" i="1" s="1"/>
  <c r="L188" i="1" s="1"/>
  <c r="C189" i="1"/>
  <c r="C190" i="1"/>
  <c r="D190" i="1" s="1"/>
  <c r="E190" i="1" s="1"/>
  <c r="F190" i="1" s="1"/>
  <c r="G190" i="1" s="1"/>
  <c r="H190" i="1" s="1"/>
  <c r="I190" i="1" s="1"/>
  <c r="J190" i="1" s="1"/>
  <c r="K190" i="1" s="1"/>
  <c r="L190" i="1" s="1"/>
  <c r="C191" i="1"/>
  <c r="C192" i="1"/>
  <c r="D192" i="1" s="1"/>
  <c r="E192" i="1" s="1"/>
  <c r="F192" i="1" s="1"/>
  <c r="G192" i="1" s="1"/>
  <c r="H192" i="1" s="1"/>
  <c r="I192" i="1" s="1"/>
  <c r="J192" i="1" s="1"/>
  <c r="K192" i="1" s="1"/>
  <c r="L192" i="1" s="1"/>
  <c r="C193" i="1"/>
  <c r="C194" i="1"/>
  <c r="D194" i="1" s="1"/>
  <c r="E194" i="1" s="1"/>
  <c r="F194" i="1" s="1"/>
  <c r="G194" i="1" s="1"/>
  <c r="H194" i="1" s="1"/>
  <c r="I194" i="1" s="1"/>
  <c r="J194" i="1" s="1"/>
  <c r="K194" i="1" s="1"/>
  <c r="L194" i="1" s="1"/>
  <c r="C195" i="1"/>
  <c r="D195" i="1" s="1"/>
  <c r="E195" i="1" s="1"/>
  <c r="F195" i="1" s="1"/>
  <c r="G195" i="1" s="1"/>
  <c r="H195" i="1" s="1"/>
  <c r="I195" i="1" s="1"/>
  <c r="J195" i="1" s="1"/>
  <c r="K195" i="1" s="1"/>
  <c r="L195" i="1" s="1"/>
  <c r="C196" i="1"/>
  <c r="D196" i="1" s="1"/>
  <c r="E196" i="1" s="1"/>
  <c r="F196" i="1" s="1"/>
  <c r="G196" i="1" s="1"/>
  <c r="H196" i="1" s="1"/>
  <c r="I196" i="1" s="1"/>
  <c r="J196" i="1" s="1"/>
  <c r="K196" i="1" s="1"/>
  <c r="L196" i="1" s="1"/>
  <c r="C197" i="1"/>
  <c r="C198" i="1"/>
  <c r="D198" i="1" s="1"/>
  <c r="E198" i="1" s="1"/>
  <c r="F198" i="1" s="1"/>
  <c r="G198" i="1" s="1"/>
  <c r="H198" i="1" s="1"/>
  <c r="I198" i="1" s="1"/>
  <c r="J198" i="1" s="1"/>
  <c r="K198" i="1" s="1"/>
  <c r="L198" i="1" s="1"/>
  <c r="C199" i="1"/>
  <c r="D199" i="1" s="1"/>
  <c r="E199" i="1" s="1"/>
  <c r="F199" i="1" s="1"/>
  <c r="G199" i="1" s="1"/>
  <c r="H199" i="1" s="1"/>
  <c r="I199" i="1" s="1"/>
  <c r="J199" i="1" s="1"/>
  <c r="K199" i="1" s="1"/>
  <c r="L199" i="1" s="1"/>
  <c r="C200" i="1"/>
  <c r="D200" i="1" s="1"/>
  <c r="E200" i="1" s="1"/>
  <c r="F200" i="1" s="1"/>
  <c r="G200" i="1" s="1"/>
  <c r="H200" i="1" s="1"/>
  <c r="I200" i="1" s="1"/>
  <c r="J200" i="1" s="1"/>
  <c r="K200" i="1" s="1"/>
  <c r="L200" i="1" s="1"/>
  <c r="C201" i="1"/>
  <c r="C202" i="1"/>
  <c r="D202" i="1" s="1"/>
  <c r="C203" i="1"/>
  <c r="D203" i="1" s="1"/>
  <c r="E203" i="1" s="1"/>
  <c r="F203" i="1" s="1"/>
  <c r="G203" i="1" s="1"/>
  <c r="H203" i="1" s="1"/>
  <c r="I203" i="1" s="1"/>
  <c r="J203" i="1" s="1"/>
  <c r="K203" i="1" s="1"/>
  <c r="L203" i="1" s="1"/>
  <c r="C204" i="1"/>
  <c r="D204" i="1" s="1"/>
  <c r="E204" i="1" s="1"/>
  <c r="F204" i="1" s="1"/>
  <c r="G204" i="1" s="1"/>
  <c r="H204" i="1" s="1"/>
  <c r="I204" i="1" s="1"/>
  <c r="J204" i="1" s="1"/>
  <c r="K204" i="1" s="1"/>
  <c r="L204" i="1" s="1"/>
  <c r="C205" i="1"/>
  <c r="C206" i="1"/>
  <c r="D206" i="1" s="1"/>
  <c r="E206" i="1" s="1"/>
  <c r="F206" i="1" s="1"/>
  <c r="G206" i="1" s="1"/>
  <c r="H206" i="1" s="1"/>
  <c r="I206" i="1" s="1"/>
  <c r="J206" i="1" s="1"/>
  <c r="K206" i="1" s="1"/>
  <c r="L206" i="1" s="1"/>
  <c r="C207" i="1"/>
  <c r="D207" i="1" s="1"/>
  <c r="E207" i="1" s="1"/>
  <c r="F207" i="1" s="1"/>
  <c r="G207" i="1" s="1"/>
  <c r="H207" i="1" s="1"/>
  <c r="I207" i="1" s="1"/>
  <c r="J207" i="1" s="1"/>
  <c r="K207" i="1" s="1"/>
  <c r="L207" i="1" s="1"/>
  <c r="C208" i="1"/>
  <c r="D208" i="1" s="1"/>
  <c r="E208" i="1" s="1"/>
  <c r="F208" i="1" s="1"/>
  <c r="G208" i="1" s="1"/>
  <c r="H208" i="1" s="1"/>
  <c r="I208" i="1" s="1"/>
  <c r="J208" i="1" s="1"/>
  <c r="K208" i="1" s="1"/>
  <c r="L208" i="1" s="1"/>
  <c r="C209" i="1"/>
  <c r="C210" i="1"/>
  <c r="D210" i="1" s="1"/>
  <c r="E210" i="1" s="1"/>
  <c r="F210" i="1" s="1"/>
  <c r="G210" i="1" s="1"/>
  <c r="H210" i="1" s="1"/>
  <c r="I210" i="1" s="1"/>
  <c r="J210" i="1" s="1"/>
  <c r="K210" i="1" s="1"/>
  <c r="L210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C212" i="1"/>
  <c r="D212" i="1" s="1"/>
  <c r="E212" i="1" s="1"/>
  <c r="F212" i="1" s="1"/>
  <c r="G212" i="1" s="1"/>
  <c r="H212" i="1" s="1"/>
  <c r="I212" i="1" s="1"/>
  <c r="J212" i="1" s="1"/>
  <c r="K212" i="1" s="1"/>
  <c r="L212" i="1" s="1"/>
  <c r="C213" i="1"/>
  <c r="C214" i="1"/>
  <c r="D214" i="1" s="1"/>
  <c r="E214" i="1" s="1"/>
  <c r="F214" i="1" s="1"/>
  <c r="G214" i="1" s="1"/>
  <c r="H214" i="1" s="1"/>
  <c r="I214" i="1" s="1"/>
  <c r="J214" i="1" s="1"/>
  <c r="K214" i="1" s="1"/>
  <c r="L214" i="1" s="1"/>
  <c r="C215" i="1"/>
  <c r="D215" i="1" s="1"/>
  <c r="E215" i="1" s="1"/>
  <c r="F215" i="1" s="1"/>
  <c r="G215" i="1" s="1"/>
  <c r="H215" i="1" s="1"/>
  <c r="I215" i="1" s="1"/>
  <c r="J215" i="1" s="1"/>
  <c r="K215" i="1" s="1"/>
  <c r="L215" i="1" s="1"/>
  <c r="C216" i="1"/>
  <c r="D216" i="1" s="1"/>
  <c r="E216" i="1" s="1"/>
  <c r="F216" i="1" s="1"/>
  <c r="G216" i="1" s="1"/>
  <c r="H216" i="1" s="1"/>
  <c r="I216" i="1" s="1"/>
  <c r="J216" i="1" s="1"/>
  <c r="K216" i="1" s="1"/>
  <c r="L216" i="1" s="1"/>
  <c r="C217" i="1"/>
  <c r="C218" i="1"/>
  <c r="D218" i="1" s="1"/>
  <c r="E218" i="1" s="1"/>
  <c r="F218" i="1" s="1"/>
  <c r="G218" i="1" s="1"/>
  <c r="H218" i="1" s="1"/>
  <c r="I218" i="1" s="1"/>
  <c r="J218" i="1" s="1"/>
  <c r="K218" i="1" s="1"/>
  <c r="L218" i="1" s="1"/>
  <c r="C219" i="1"/>
  <c r="D219" i="1" s="1"/>
  <c r="E219" i="1" s="1"/>
  <c r="F219" i="1" s="1"/>
  <c r="G219" i="1" s="1"/>
  <c r="H219" i="1" s="1"/>
  <c r="I219" i="1" s="1"/>
  <c r="J219" i="1" s="1"/>
  <c r="K219" i="1" s="1"/>
  <c r="L219" i="1" s="1"/>
  <c r="C220" i="1"/>
  <c r="D220" i="1" s="1"/>
  <c r="E220" i="1" s="1"/>
  <c r="F220" i="1" s="1"/>
  <c r="G220" i="1" s="1"/>
  <c r="H220" i="1" s="1"/>
  <c r="I220" i="1" s="1"/>
  <c r="J220" i="1" s="1"/>
  <c r="K220" i="1" s="1"/>
  <c r="L220" i="1" s="1"/>
  <c r="C221" i="1"/>
  <c r="C222" i="1"/>
  <c r="C223" i="1"/>
  <c r="D223" i="1" s="1"/>
  <c r="E223" i="1" s="1"/>
  <c r="F223" i="1" s="1"/>
  <c r="G223" i="1" s="1"/>
  <c r="H223" i="1" s="1"/>
  <c r="I223" i="1" s="1"/>
  <c r="J223" i="1" s="1"/>
  <c r="K223" i="1" s="1"/>
  <c r="L223" i="1" s="1"/>
  <c r="C224" i="1"/>
  <c r="D224" i="1" s="1"/>
  <c r="E224" i="1" s="1"/>
  <c r="F224" i="1" s="1"/>
  <c r="G224" i="1" s="1"/>
  <c r="H224" i="1" s="1"/>
  <c r="I224" i="1" s="1"/>
  <c r="J224" i="1" s="1"/>
  <c r="K224" i="1" s="1"/>
  <c r="L224" i="1" s="1"/>
  <c r="C225" i="1"/>
  <c r="C226" i="1"/>
  <c r="D226" i="1" s="1"/>
  <c r="E226" i="1" s="1"/>
  <c r="F226" i="1" s="1"/>
  <c r="G226" i="1" s="1"/>
  <c r="H226" i="1" s="1"/>
  <c r="I226" i="1" s="1"/>
  <c r="J226" i="1" s="1"/>
  <c r="K226" i="1" s="1"/>
  <c r="L226" i="1" s="1"/>
  <c r="C227" i="1"/>
  <c r="D227" i="1" s="1"/>
  <c r="E227" i="1" s="1"/>
  <c r="F227" i="1" s="1"/>
  <c r="G227" i="1" s="1"/>
  <c r="H227" i="1" s="1"/>
  <c r="I227" i="1" s="1"/>
  <c r="J227" i="1" s="1"/>
  <c r="K227" i="1" s="1"/>
  <c r="L227" i="1" s="1"/>
  <c r="C228" i="1"/>
  <c r="D228" i="1" s="1"/>
  <c r="E228" i="1" s="1"/>
  <c r="F228" i="1" s="1"/>
  <c r="G228" i="1" s="1"/>
  <c r="H228" i="1" s="1"/>
  <c r="I228" i="1" s="1"/>
  <c r="J228" i="1" s="1"/>
  <c r="K228" i="1" s="1"/>
  <c r="L228" i="1" s="1"/>
  <c r="C229" i="1"/>
  <c r="C230" i="1"/>
  <c r="C231" i="1"/>
  <c r="D231" i="1" s="1"/>
  <c r="E231" i="1" s="1"/>
  <c r="F231" i="1" s="1"/>
  <c r="G231" i="1" s="1"/>
  <c r="H231" i="1" s="1"/>
  <c r="I231" i="1" s="1"/>
  <c r="J231" i="1" s="1"/>
  <c r="K231" i="1" s="1"/>
  <c r="L231" i="1" s="1"/>
  <c r="C232" i="1"/>
  <c r="D232" i="1" s="1"/>
  <c r="E232" i="1" s="1"/>
  <c r="F232" i="1" s="1"/>
  <c r="G232" i="1" s="1"/>
  <c r="H232" i="1" s="1"/>
  <c r="I232" i="1" s="1"/>
  <c r="J232" i="1" s="1"/>
  <c r="K232" i="1" s="1"/>
  <c r="L232" i="1" s="1"/>
  <c r="C233" i="1"/>
  <c r="C234" i="1"/>
  <c r="D234" i="1" s="1"/>
  <c r="C235" i="1"/>
  <c r="D235" i="1" s="1"/>
  <c r="E235" i="1" s="1"/>
  <c r="F235" i="1" s="1"/>
  <c r="G235" i="1" s="1"/>
  <c r="H235" i="1" s="1"/>
  <c r="I235" i="1" s="1"/>
  <c r="J235" i="1" s="1"/>
  <c r="K235" i="1" s="1"/>
  <c r="L235" i="1" s="1"/>
  <c r="C236" i="1"/>
  <c r="D236" i="1" s="1"/>
  <c r="E236" i="1" s="1"/>
  <c r="F236" i="1" s="1"/>
  <c r="G236" i="1" s="1"/>
  <c r="H236" i="1" s="1"/>
  <c r="I236" i="1" s="1"/>
  <c r="J236" i="1" s="1"/>
  <c r="K236" i="1" s="1"/>
  <c r="L236" i="1" s="1"/>
  <c r="C237" i="1"/>
  <c r="C238" i="1"/>
  <c r="D238" i="1" s="1"/>
  <c r="E238" i="1" s="1"/>
  <c r="F238" i="1" s="1"/>
  <c r="G238" i="1" s="1"/>
  <c r="H238" i="1" s="1"/>
  <c r="I238" i="1" s="1"/>
  <c r="J238" i="1" s="1"/>
  <c r="K238" i="1" s="1"/>
  <c r="L238" i="1" s="1"/>
  <c r="C239" i="1"/>
  <c r="D239" i="1" s="1"/>
  <c r="E239" i="1" s="1"/>
  <c r="F239" i="1" s="1"/>
  <c r="G239" i="1" s="1"/>
  <c r="H239" i="1" s="1"/>
  <c r="I239" i="1" s="1"/>
  <c r="J239" i="1" s="1"/>
  <c r="K239" i="1" s="1"/>
  <c r="L239" i="1" s="1"/>
  <c r="C240" i="1"/>
  <c r="D240" i="1" s="1"/>
  <c r="E240" i="1" s="1"/>
  <c r="F240" i="1" s="1"/>
  <c r="G240" i="1" s="1"/>
  <c r="H240" i="1" s="1"/>
  <c r="I240" i="1" s="1"/>
  <c r="J240" i="1" s="1"/>
  <c r="K240" i="1" s="1"/>
  <c r="L240" i="1" s="1"/>
  <c r="C241" i="1"/>
  <c r="C242" i="1"/>
  <c r="D242" i="1" s="1"/>
  <c r="C243" i="1"/>
  <c r="D243" i="1" s="1"/>
  <c r="E243" i="1" s="1"/>
  <c r="F243" i="1" s="1"/>
  <c r="G243" i="1" s="1"/>
  <c r="H243" i="1" s="1"/>
  <c r="I243" i="1" s="1"/>
  <c r="J243" i="1" s="1"/>
  <c r="K243" i="1" s="1"/>
  <c r="L243" i="1" s="1"/>
  <c r="C244" i="1"/>
  <c r="D244" i="1" s="1"/>
  <c r="E244" i="1" s="1"/>
  <c r="F244" i="1" s="1"/>
  <c r="G244" i="1" s="1"/>
  <c r="H244" i="1" s="1"/>
  <c r="I244" i="1" s="1"/>
  <c r="J244" i="1" s="1"/>
  <c r="K244" i="1" s="1"/>
  <c r="L244" i="1" s="1"/>
  <c r="C245" i="1"/>
  <c r="C246" i="1"/>
  <c r="D246" i="1" s="1"/>
  <c r="E246" i="1" s="1"/>
  <c r="F246" i="1" s="1"/>
  <c r="G246" i="1" s="1"/>
  <c r="H246" i="1" s="1"/>
  <c r="I246" i="1" s="1"/>
  <c r="J246" i="1" s="1"/>
  <c r="K246" i="1" s="1"/>
  <c r="L246" i="1" s="1"/>
  <c r="C247" i="1"/>
  <c r="D247" i="1" s="1"/>
  <c r="E247" i="1" s="1"/>
  <c r="F247" i="1" s="1"/>
  <c r="G247" i="1" s="1"/>
  <c r="H247" i="1" s="1"/>
  <c r="I247" i="1" s="1"/>
  <c r="J247" i="1" s="1"/>
  <c r="K247" i="1" s="1"/>
  <c r="L247" i="1" s="1"/>
  <c r="C248" i="1"/>
  <c r="D248" i="1" s="1"/>
  <c r="E248" i="1" s="1"/>
  <c r="F248" i="1" s="1"/>
  <c r="G248" i="1" s="1"/>
  <c r="H248" i="1" s="1"/>
  <c r="I248" i="1" s="1"/>
  <c r="J248" i="1" s="1"/>
  <c r="K248" i="1" s="1"/>
  <c r="L248" i="1" s="1"/>
  <c r="C249" i="1"/>
  <c r="C250" i="1"/>
  <c r="D250" i="1" s="1"/>
  <c r="E250" i="1" s="1"/>
  <c r="F250" i="1" s="1"/>
  <c r="G250" i="1" s="1"/>
  <c r="H250" i="1" s="1"/>
  <c r="I250" i="1" s="1"/>
  <c r="J250" i="1" s="1"/>
  <c r="K250" i="1" s="1"/>
  <c r="L250" i="1" s="1"/>
  <c r="C251" i="1"/>
  <c r="D251" i="1" s="1"/>
  <c r="E251" i="1" s="1"/>
  <c r="F251" i="1" s="1"/>
  <c r="G251" i="1" s="1"/>
  <c r="H251" i="1" s="1"/>
  <c r="I251" i="1" s="1"/>
  <c r="J251" i="1" s="1"/>
  <c r="K251" i="1" s="1"/>
  <c r="L251" i="1" s="1"/>
  <c r="C252" i="1"/>
  <c r="D252" i="1" s="1"/>
  <c r="E252" i="1" s="1"/>
  <c r="F252" i="1" s="1"/>
  <c r="G252" i="1" s="1"/>
  <c r="H252" i="1" s="1"/>
  <c r="I252" i="1" s="1"/>
  <c r="J252" i="1" s="1"/>
  <c r="K252" i="1" s="1"/>
  <c r="L252" i="1" s="1"/>
  <c r="C253" i="1"/>
  <c r="C254" i="1"/>
  <c r="C255" i="1"/>
  <c r="D255" i="1" s="1"/>
  <c r="E255" i="1" s="1"/>
  <c r="F255" i="1" s="1"/>
  <c r="G255" i="1" s="1"/>
  <c r="H255" i="1" s="1"/>
  <c r="I255" i="1" s="1"/>
  <c r="J255" i="1" s="1"/>
  <c r="K255" i="1" s="1"/>
  <c r="L255" i="1" s="1"/>
  <c r="C256" i="1"/>
  <c r="D256" i="1" s="1"/>
  <c r="E256" i="1" s="1"/>
  <c r="F256" i="1" s="1"/>
  <c r="G256" i="1" s="1"/>
  <c r="H256" i="1" s="1"/>
  <c r="I256" i="1" s="1"/>
  <c r="J256" i="1" s="1"/>
  <c r="K256" i="1" s="1"/>
  <c r="L256" i="1" s="1"/>
  <c r="C257" i="1"/>
  <c r="C258" i="1"/>
  <c r="D258" i="1" s="1"/>
  <c r="C259" i="1"/>
  <c r="D259" i="1" s="1"/>
  <c r="E259" i="1" s="1"/>
  <c r="F259" i="1" s="1"/>
  <c r="G259" i="1" s="1"/>
  <c r="H259" i="1" s="1"/>
  <c r="I259" i="1" s="1"/>
  <c r="J259" i="1" s="1"/>
  <c r="K259" i="1" s="1"/>
  <c r="L259" i="1" s="1"/>
  <c r="C260" i="1"/>
  <c r="D260" i="1" s="1"/>
  <c r="E260" i="1" s="1"/>
  <c r="F260" i="1" s="1"/>
  <c r="G260" i="1" s="1"/>
  <c r="H260" i="1" s="1"/>
  <c r="I260" i="1" s="1"/>
  <c r="J260" i="1" s="1"/>
  <c r="K260" i="1" s="1"/>
  <c r="L260" i="1" s="1"/>
  <c r="C261" i="1"/>
  <c r="C262" i="1"/>
  <c r="C263" i="1"/>
  <c r="D263" i="1" s="1"/>
  <c r="E263" i="1" s="1"/>
  <c r="F263" i="1" s="1"/>
  <c r="G263" i="1" s="1"/>
  <c r="H263" i="1" s="1"/>
  <c r="I263" i="1" s="1"/>
  <c r="J263" i="1" s="1"/>
  <c r="K263" i="1" s="1"/>
  <c r="L263" i="1" s="1"/>
  <c r="C264" i="1"/>
  <c r="D264" i="1" s="1"/>
  <c r="E264" i="1" s="1"/>
  <c r="F264" i="1" s="1"/>
  <c r="G264" i="1" s="1"/>
  <c r="H264" i="1" s="1"/>
  <c r="I264" i="1" s="1"/>
  <c r="J264" i="1" s="1"/>
  <c r="K264" i="1" s="1"/>
  <c r="L264" i="1" s="1"/>
  <c r="C265" i="1"/>
  <c r="C266" i="1"/>
  <c r="D266" i="1" s="1"/>
  <c r="E266" i="1" s="1"/>
  <c r="F266" i="1" s="1"/>
  <c r="G266" i="1" s="1"/>
  <c r="H266" i="1" s="1"/>
  <c r="I266" i="1" s="1"/>
  <c r="J266" i="1" s="1"/>
  <c r="K266" i="1" s="1"/>
  <c r="L266" i="1" s="1"/>
  <c r="C267" i="1"/>
  <c r="D267" i="1" s="1"/>
  <c r="E267" i="1" s="1"/>
  <c r="F267" i="1" s="1"/>
  <c r="G267" i="1" s="1"/>
  <c r="H267" i="1" s="1"/>
  <c r="I267" i="1" s="1"/>
  <c r="J267" i="1" s="1"/>
  <c r="K267" i="1" s="1"/>
  <c r="L267" i="1" s="1"/>
  <c r="C268" i="1"/>
  <c r="D268" i="1" s="1"/>
  <c r="E268" i="1" s="1"/>
  <c r="F268" i="1" s="1"/>
  <c r="G268" i="1" s="1"/>
  <c r="H268" i="1" s="1"/>
  <c r="I268" i="1" s="1"/>
  <c r="J268" i="1" s="1"/>
  <c r="K268" i="1" s="1"/>
  <c r="L268" i="1" s="1"/>
  <c r="C269" i="1"/>
  <c r="C270" i="1"/>
  <c r="D270" i="1" s="1"/>
  <c r="E270" i="1" s="1"/>
  <c r="F270" i="1" s="1"/>
  <c r="G270" i="1" s="1"/>
  <c r="H270" i="1" s="1"/>
  <c r="I270" i="1" s="1"/>
  <c r="J270" i="1" s="1"/>
  <c r="K270" i="1" s="1"/>
  <c r="L270" i="1" s="1"/>
  <c r="C271" i="1"/>
  <c r="D271" i="1" s="1"/>
  <c r="E271" i="1" s="1"/>
  <c r="F271" i="1" s="1"/>
  <c r="G271" i="1" s="1"/>
  <c r="H271" i="1" s="1"/>
  <c r="I271" i="1" s="1"/>
  <c r="J271" i="1" s="1"/>
  <c r="K271" i="1" s="1"/>
  <c r="L271" i="1" s="1"/>
  <c r="C272" i="1"/>
  <c r="D272" i="1" s="1"/>
  <c r="E272" i="1" s="1"/>
  <c r="F272" i="1" s="1"/>
  <c r="G272" i="1" s="1"/>
  <c r="H272" i="1" s="1"/>
  <c r="I272" i="1" s="1"/>
  <c r="J272" i="1" s="1"/>
  <c r="K272" i="1" s="1"/>
  <c r="L272" i="1" s="1"/>
  <c r="C273" i="1"/>
  <c r="C274" i="1"/>
  <c r="D274" i="1" s="1"/>
  <c r="E274" i="1" s="1"/>
  <c r="F274" i="1" s="1"/>
  <c r="G274" i="1" s="1"/>
  <c r="H274" i="1" s="1"/>
  <c r="I274" i="1" s="1"/>
  <c r="J274" i="1" s="1"/>
  <c r="K274" i="1" s="1"/>
  <c r="L274" i="1" s="1"/>
  <c r="C275" i="1"/>
  <c r="D275" i="1" s="1"/>
  <c r="E275" i="1" s="1"/>
  <c r="F275" i="1" s="1"/>
  <c r="G275" i="1" s="1"/>
  <c r="H275" i="1" s="1"/>
  <c r="I275" i="1" s="1"/>
  <c r="J275" i="1" s="1"/>
  <c r="K275" i="1" s="1"/>
  <c r="L275" i="1" s="1"/>
  <c r="C276" i="1"/>
  <c r="D276" i="1" s="1"/>
  <c r="E276" i="1" s="1"/>
  <c r="F276" i="1" s="1"/>
  <c r="G276" i="1" s="1"/>
  <c r="H276" i="1" s="1"/>
  <c r="I276" i="1" s="1"/>
  <c r="J276" i="1" s="1"/>
  <c r="K276" i="1" s="1"/>
  <c r="L276" i="1" s="1"/>
  <c r="C277" i="1"/>
  <c r="C278" i="1"/>
  <c r="D278" i="1" s="1"/>
  <c r="E278" i="1" s="1"/>
  <c r="F278" i="1" s="1"/>
  <c r="G278" i="1" s="1"/>
  <c r="H278" i="1" s="1"/>
  <c r="I278" i="1" s="1"/>
  <c r="J278" i="1" s="1"/>
  <c r="K278" i="1" s="1"/>
  <c r="L278" i="1" s="1"/>
  <c r="C279" i="1"/>
  <c r="D279" i="1" s="1"/>
  <c r="E279" i="1" s="1"/>
  <c r="F279" i="1" s="1"/>
  <c r="G279" i="1" s="1"/>
  <c r="H279" i="1" s="1"/>
  <c r="I279" i="1" s="1"/>
  <c r="J279" i="1" s="1"/>
  <c r="K279" i="1" s="1"/>
  <c r="L279" i="1" s="1"/>
  <c r="C280" i="1"/>
  <c r="D280" i="1" s="1"/>
  <c r="E280" i="1" s="1"/>
  <c r="F280" i="1" s="1"/>
  <c r="G280" i="1" s="1"/>
  <c r="H280" i="1" s="1"/>
  <c r="I280" i="1" s="1"/>
  <c r="J280" i="1" s="1"/>
  <c r="K280" i="1" s="1"/>
  <c r="L280" i="1" s="1"/>
  <c r="C281" i="1"/>
  <c r="C282" i="1"/>
  <c r="D282" i="1" s="1"/>
  <c r="E282" i="1" s="1"/>
  <c r="F282" i="1" s="1"/>
  <c r="G282" i="1" s="1"/>
  <c r="H282" i="1" s="1"/>
  <c r="I282" i="1" s="1"/>
  <c r="J282" i="1" s="1"/>
  <c r="K282" i="1" s="1"/>
  <c r="L282" i="1" s="1"/>
  <c r="C283" i="1"/>
  <c r="D283" i="1" s="1"/>
  <c r="E283" i="1" s="1"/>
  <c r="F283" i="1" s="1"/>
  <c r="G283" i="1" s="1"/>
  <c r="H283" i="1" s="1"/>
  <c r="I283" i="1" s="1"/>
  <c r="J283" i="1" s="1"/>
  <c r="K283" i="1" s="1"/>
  <c r="L283" i="1" s="1"/>
  <c r="C284" i="1"/>
  <c r="D284" i="1" s="1"/>
  <c r="E284" i="1" s="1"/>
  <c r="F284" i="1" s="1"/>
  <c r="G284" i="1" s="1"/>
  <c r="H284" i="1" s="1"/>
  <c r="I284" i="1" s="1"/>
  <c r="J284" i="1" s="1"/>
  <c r="K284" i="1" s="1"/>
  <c r="L284" i="1" s="1"/>
  <c r="C285" i="1"/>
  <c r="C286" i="1"/>
  <c r="C287" i="1"/>
  <c r="D287" i="1" s="1"/>
  <c r="E287" i="1" s="1"/>
  <c r="F287" i="1" s="1"/>
  <c r="G287" i="1" s="1"/>
  <c r="H287" i="1" s="1"/>
  <c r="I287" i="1" s="1"/>
  <c r="J287" i="1" s="1"/>
  <c r="K287" i="1" s="1"/>
  <c r="L287" i="1" s="1"/>
  <c r="C288" i="1"/>
  <c r="D288" i="1" s="1"/>
  <c r="E288" i="1" s="1"/>
  <c r="F288" i="1" s="1"/>
  <c r="G288" i="1" s="1"/>
  <c r="H288" i="1" s="1"/>
  <c r="I288" i="1" s="1"/>
  <c r="J288" i="1" s="1"/>
  <c r="K288" i="1" s="1"/>
  <c r="L288" i="1" s="1"/>
  <c r="C289" i="1"/>
  <c r="C290" i="1"/>
  <c r="D290" i="1" s="1"/>
  <c r="E290" i="1" s="1"/>
  <c r="F290" i="1" s="1"/>
  <c r="G290" i="1" s="1"/>
  <c r="H290" i="1" s="1"/>
  <c r="I290" i="1" s="1"/>
  <c r="J290" i="1" s="1"/>
  <c r="K290" i="1" s="1"/>
  <c r="L290" i="1" s="1"/>
  <c r="C291" i="1"/>
  <c r="D291" i="1" s="1"/>
  <c r="E291" i="1" s="1"/>
  <c r="F291" i="1" s="1"/>
  <c r="G291" i="1" s="1"/>
  <c r="H291" i="1" s="1"/>
  <c r="I291" i="1" s="1"/>
  <c r="J291" i="1" s="1"/>
  <c r="K291" i="1" s="1"/>
  <c r="L291" i="1" s="1"/>
  <c r="C292" i="1"/>
  <c r="D292" i="1" s="1"/>
  <c r="E292" i="1" s="1"/>
  <c r="F292" i="1" s="1"/>
  <c r="G292" i="1" s="1"/>
  <c r="H292" i="1" s="1"/>
  <c r="I292" i="1" s="1"/>
  <c r="J292" i="1" s="1"/>
  <c r="K292" i="1" s="1"/>
  <c r="L292" i="1" s="1"/>
  <c r="C293" i="1"/>
  <c r="C294" i="1"/>
  <c r="C295" i="1"/>
  <c r="D295" i="1" s="1"/>
  <c r="E295" i="1" s="1"/>
  <c r="F295" i="1" s="1"/>
  <c r="G295" i="1" s="1"/>
  <c r="H295" i="1" s="1"/>
  <c r="I295" i="1" s="1"/>
  <c r="J295" i="1" s="1"/>
  <c r="K295" i="1" s="1"/>
  <c r="L295" i="1" s="1"/>
  <c r="C296" i="1"/>
  <c r="D296" i="1" s="1"/>
  <c r="E296" i="1" s="1"/>
  <c r="F296" i="1" s="1"/>
  <c r="G296" i="1" s="1"/>
  <c r="H296" i="1" s="1"/>
  <c r="I296" i="1" s="1"/>
  <c r="J296" i="1" s="1"/>
  <c r="K296" i="1" s="1"/>
  <c r="L296" i="1" s="1"/>
  <c r="C297" i="1"/>
  <c r="C298" i="1"/>
  <c r="D298" i="1" s="1"/>
  <c r="E298" i="1" s="1"/>
  <c r="F298" i="1" s="1"/>
  <c r="G298" i="1" s="1"/>
  <c r="H298" i="1" s="1"/>
  <c r="I298" i="1" s="1"/>
  <c r="J298" i="1" s="1"/>
  <c r="K298" i="1" s="1"/>
  <c r="L298" i="1" s="1"/>
  <c r="C299" i="1"/>
  <c r="D299" i="1" s="1"/>
  <c r="E299" i="1" s="1"/>
  <c r="F299" i="1" s="1"/>
  <c r="G299" i="1" s="1"/>
  <c r="H299" i="1" s="1"/>
  <c r="I299" i="1" s="1"/>
  <c r="J299" i="1" s="1"/>
  <c r="K299" i="1" s="1"/>
  <c r="L299" i="1" s="1"/>
  <c r="C300" i="1"/>
  <c r="D300" i="1" s="1"/>
  <c r="E300" i="1" s="1"/>
  <c r="F300" i="1" s="1"/>
  <c r="G300" i="1" s="1"/>
  <c r="H300" i="1" s="1"/>
  <c r="I300" i="1" s="1"/>
  <c r="J300" i="1" s="1"/>
  <c r="K300" i="1" s="1"/>
  <c r="L300" i="1" s="1"/>
  <c r="C301" i="1"/>
  <c r="C302" i="1"/>
  <c r="D302" i="1" s="1"/>
  <c r="E302" i="1" s="1"/>
  <c r="F302" i="1" s="1"/>
  <c r="G302" i="1" s="1"/>
  <c r="H302" i="1" s="1"/>
  <c r="I302" i="1" s="1"/>
  <c r="J302" i="1" s="1"/>
  <c r="K302" i="1" s="1"/>
  <c r="L302" i="1" s="1"/>
  <c r="C303" i="1"/>
  <c r="D303" i="1" s="1"/>
  <c r="E303" i="1" s="1"/>
  <c r="F303" i="1" s="1"/>
  <c r="G303" i="1" s="1"/>
  <c r="H303" i="1" s="1"/>
  <c r="I303" i="1" s="1"/>
  <c r="J303" i="1" s="1"/>
  <c r="K303" i="1" s="1"/>
  <c r="L303" i="1" s="1"/>
  <c r="C304" i="1"/>
  <c r="D304" i="1" s="1"/>
  <c r="E304" i="1" s="1"/>
  <c r="F304" i="1" s="1"/>
  <c r="G304" i="1" s="1"/>
  <c r="H304" i="1" s="1"/>
  <c r="I304" i="1" s="1"/>
  <c r="J304" i="1" s="1"/>
  <c r="K304" i="1" s="1"/>
  <c r="L304" i="1" s="1"/>
  <c r="C305" i="1"/>
  <c r="C306" i="1"/>
  <c r="D306" i="1" s="1"/>
  <c r="E306" i="1" s="1"/>
  <c r="F306" i="1" s="1"/>
  <c r="G306" i="1" s="1"/>
  <c r="H306" i="1" s="1"/>
  <c r="I306" i="1" s="1"/>
  <c r="J306" i="1" s="1"/>
  <c r="K306" i="1" s="1"/>
  <c r="L306" i="1" s="1"/>
  <c r="C307" i="1"/>
  <c r="D307" i="1" s="1"/>
  <c r="E307" i="1" s="1"/>
  <c r="F307" i="1" s="1"/>
  <c r="G307" i="1" s="1"/>
  <c r="H307" i="1" s="1"/>
  <c r="I307" i="1" s="1"/>
  <c r="J307" i="1" s="1"/>
  <c r="K307" i="1" s="1"/>
  <c r="L307" i="1" s="1"/>
  <c r="C308" i="1"/>
  <c r="D308" i="1" s="1"/>
  <c r="E308" i="1" s="1"/>
  <c r="F308" i="1" s="1"/>
  <c r="G308" i="1" s="1"/>
  <c r="H308" i="1" s="1"/>
  <c r="I308" i="1" s="1"/>
  <c r="J308" i="1" s="1"/>
  <c r="K308" i="1" s="1"/>
  <c r="L308" i="1" s="1"/>
  <c r="C309" i="1"/>
  <c r="C310" i="1"/>
  <c r="D310" i="1" s="1"/>
  <c r="E310" i="1" s="1"/>
  <c r="F310" i="1" s="1"/>
  <c r="G310" i="1" s="1"/>
  <c r="H310" i="1" s="1"/>
  <c r="I310" i="1" s="1"/>
  <c r="J310" i="1" s="1"/>
  <c r="K310" i="1" s="1"/>
  <c r="L310" i="1" s="1"/>
  <c r="C311" i="1"/>
  <c r="D311" i="1" s="1"/>
  <c r="E311" i="1" s="1"/>
  <c r="F311" i="1" s="1"/>
  <c r="G311" i="1" s="1"/>
  <c r="H311" i="1" s="1"/>
  <c r="I311" i="1" s="1"/>
  <c r="J311" i="1" s="1"/>
  <c r="K311" i="1" s="1"/>
  <c r="L311" i="1" s="1"/>
  <c r="C312" i="1"/>
  <c r="D312" i="1" s="1"/>
  <c r="E312" i="1" s="1"/>
  <c r="F312" i="1" s="1"/>
  <c r="G312" i="1" s="1"/>
  <c r="H312" i="1" s="1"/>
  <c r="I312" i="1" s="1"/>
  <c r="J312" i="1" s="1"/>
  <c r="K312" i="1" s="1"/>
  <c r="L312" i="1" s="1"/>
  <c r="C313" i="1"/>
  <c r="C314" i="1"/>
  <c r="D314" i="1" s="1"/>
  <c r="E314" i="1" s="1"/>
  <c r="F314" i="1" s="1"/>
  <c r="G314" i="1" s="1"/>
  <c r="H314" i="1" s="1"/>
  <c r="I314" i="1" s="1"/>
  <c r="J314" i="1" s="1"/>
  <c r="K314" i="1" s="1"/>
  <c r="L314" i="1" s="1"/>
  <c r="C315" i="1"/>
  <c r="D315" i="1" s="1"/>
  <c r="E315" i="1" s="1"/>
  <c r="F315" i="1" s="1"/>
  <c r="G315" i="1" s="1"/>
  <c r="H315" i="1" s="1"/>
  <c r="I315" i="1" s="1"/>
  <c r="J315" i="1" s="1"/>
  <c r="K315" i="1" s="1"/>
  <c r="L315" i="1" s="1"/>
  <c r="C316" i="1"/>
  <c r="D316" i="1" s="1"/>
  <c r="E316" i="1" s="1"/>
  <c r="F316" i="1" s="1"/>
  <c r="G316" i="1" s="1"/>
  <c r="H316" i="1" s="1"/>
  <c r="I316" i="1" s="1"/>
  <c r="J316" i="1" s="1"/>
  <c r="K316" i="1" s="1"/>
  <c r="L316" i="1" s="1"/>
  <c r="C317" i="1"/>
  <c r="C318" i="1"/>
  <c r="D318" i="1" s="1"/>
  <c r="E318" i="1" s="1"/>
  <c r="F318" i="1" s="1"/>
  <c r="G318" i="1" s="1"/>
  <c r="H318" i="1" s="1"/>
  <c r="I318" i="1" s="1"/>
  <c r="J318" i="1" s="1"/>
  <c r="K318" i="1" s="1"/>
  <c r="L318" i="1" s="1"/>
  <c r="C319" i="1"/>
  <c r="D319" i="1" s="1"/>
  <c r="E319" i="1" s="1"/>
  <c r="F319" i="1" s="1"/>
  <c r="G319" i="1" s="1"/>
  <c r="H319" i="1" s="1"/>
  <c r="I319" i="1" s="1"/>
  <c r="J319" i="1" s="1"/>
  <c r="K319" i="1" s="1"/>
  <c r="L319" i="1" s="1"/>
  <c r="C320" i="1"/>
  <c r="D320" i="1" s="1"/>
  <c r="E320" i="1" s="1"/>
  <c r="F320" i="1" s="1"/>
  <c r="G320" i="1" s="1"/>
  <c r="H320" i="1" s="1"/>
  <c r="I320" i="1" s="1"/>
  <c r="J320" i="1" s="1"/>
  <c r="K320" i="1" s="1"/>
  <c r="L320" i="1" s="1"/>
  <c r="C321" i="1"/>
  <c r="C322" i="1"/>
  <c r="D322" i="1" s="1"/>
  <c r="E322" i="1" s="1"/>
  <c r="F322" i="1" s="1"/>
  <c r="G322" i="1" s="1"/>
  <c r="H322" i="1" s="1"/>
  <c r="I322" i="1" s="1"/>
  <c r="J322" i="1" s="1"/>
  <c r="K322" i="1" s="1"/>
  <c r="L322" i="1" s="1"/>
  <c r="C323" i="1"/>
  <c r="D323" i="1" s="1"/>
  <c r="E323" i="1" s="1"/>
  <c r="F323" i="1" s="1"/>
  <c r="G323" i="1" s="1"/>
  <c r="H323" i="1" s="1"/>
  <c r="I323" i="1" s="1"/>
  <c r="J323" i="1" s="1"/>
  <c r="K323" i="1" s="1"/>
  <c r="L323" i="1" s="1"/>
  <c r="C324" i="1"/>
  <c r="D324" i="1" s="1"/>
  <c r="E324" i="1" s="1"/>
  <c r="F324" i="1" s="1"/>
  <c r="G324" i="1" s="1"/>
  <c r="H324" i="1" s="1"/>
  <c r="I324" i="1" s="1"/>
  <c r="J324" i="1" s="1"/>
  <c r="K324" i="1" s="1"/>
  <c r="L324" i="1" s="1"/>
  <c r="C325" i="1"/>
  <c r="C326" i="1"/>
  <c r="D326" i="1" s="1"/>
  <c r="E326" i="1" s="1"/>
  <c r="F326" i="1" s="1"/>
  <c r="G326" i="1" s="1"/>
  <c r="H326" i="1" s="1"/>
  <c r="I326" i="1" s="1"/>
  <c r="J326" i="1" s="1"/>
  <c r="K326" i="1" s="1"/>
  <c r="L326" i="1" s="1"/>
  <c r="C327" i="1"/>
  <c r="D327" i="1" s="1"/>
  <c r="E327" i="1" s="1"/>
  <c r="F327" i="1" s="1"/>
  <c r="G327" i="1" s="1"/>
  <c r="H327" i="1" s="1"/>
  <c r="I327" i="1" s="1"/>
  <c r="J327" i="1" s="1"/>
  <c r="K327" i="1" s="1"/>
  <c r="L327" i="1" s="1"/>
  <c r="C328" i="1"/>
  <c r="D328" i="1" s="1"/>
  <c r="E328" i="1" s="1"/>
  <c r="F328" i="1" s="1"/>
  <c r="G328" i="1" s="1"/>
  <c r="H328" i="1" s="1"/>
  <c r="I328" i="1" s="1"/>
  <c r="J328" i="1" s="1"/>
  <c r="K328" i="1" s="1"/>
  <c r="L328" i="1" s="1"/>
  <c r="C329" i="1"/>
  <c r="C330" i="1"/>
  <c r="D330" i="1" s="1"/>
  <c r="E330" i="1" s="1"/>
  <c r="F330" i="1" s="1"/>
  <c r="G330" i="1" s="1"/>
  <c r="H330" i="1" s="1"/>
  <c r="I330" i="1" s="1"/>
  <c r="J330" i="1" s="1"/>
  <c r="K330" i="1" s="1"/>
  <c r="L330" i="1" s="1"/>
  <c r="C331" i="1"/>
  <c r="D331" i="1" s="1"/>
  <c r="E331" i="1" s="1"/>
  <c r="F331" i="1" s="1"/>
  <c r="G331" i="1" s="1"/>
  <c r="H331" i="1" s="1"/>
  <c r="I331" i="1" s="1"/>
  <c r="J331" i="1" s="1"/>
  <c r="K331" i="1" s="1"/>
  <c r="L331" i="1" s="1"/>
  <c r="C332" i="1"/>
  <c r="D332" i="1" s="1"/>
  <c r="E332" i="1" s="1"/>
  <c r="F332" i="1" s="1"/>
  <c r="G332" i="1" s="1"/>
  <c r="H332" i="1" s="1"/>
  <c r="I332" i="1" s="1"/>
  <c r="J332" i="1" s="1"/>
  <c r="K332" i="1" s="1"/>
  <c r="L332" i="1" s="1"/>
  <c r="C333" i="1"/>
  <c r="C334" i="1"/>
  <c r="C335" i="1"/>
  <c r="D335" i="1" s="1"/>
  <c r="E335" i="1" s="1"/>
  <c r="F335" i="1" s="1"/>
  <c r="G335" i="1" s="1"/>
  <c r="H335" i="1" s="1"/>
  <c r="I335" i="1" s="1"/>
  <c r="J335" i="1" s="1"/>
  <c r="K335" i="1" s="1"/>
  <c r="L335" i="1" s="1"/>
  <c r="C336" i="1"/>
  <c r="D336" i="1" s="1"/>
  <c r="E336" i="1" s="1"/>
  <c r="F336" i="1" s="1"/>
  <c r="G336" i="1" s="1"/>
  <c r="H336" i="1" s="1"/>
  <c r="I336" i="1" s="1"/>
  <c r="J336" i="1" s="1"/>
  <c r="K336" i="1" s="1"/>
  <c r="L336" i="1" s="1"/>
  <c r="C337" i="1"/>
  <c r="C338" i="1"/>
  <c r="D338" i="1" s="1"/>
  <c r="C339" i="1"/>
  <c r="D339" i="1" s="1"/>
  <c r="E339" i="1" s="1"/>
  <c r="F339" i="1" s="1"/>
  <c r="G339" i="1" s="1"/>
  <c r="H339" i="1" s="1"/>
  <c r="I339" i="1" s="1"/>
  <c r="J339" i="1" s="1"/>
  <c r="K339" i="1" s="1"/>
  <c r="L339" i="1" s="1"/>
  <c r="C340" i="1"/>
  <c r="D340" i="1" s="1"/>
  <c r="E340" i="1" s="1"/>
  <c r="F340" i="1" s="1"/>
  <c r="G340" i="1" s="1"/>
  <c r="H340" i="1" s="1"/>
  <c r="I340" i="1" s="1"/>
  <c r="J340" i="1" s="1"/>
  <c r="K340" i="1" s="1"/>
  <c r="L340" i="1" s="1"/>
  <c r="C341" i="1"/>
  <c r="C342" i="1"/>
  <c r="D342" i="1" s="1"/>
  <c r="E342" i="1" s="1"/>
  <c r="F342" i="1" s="1"/>
  <c r="G342" i="1" s="1"/>
  <c r="H342" i="1" s="1"/>
  <c r="I342" i="1" s="1"/>
  <c r="J342" i="1" s="1"/>
  <c r="K342" i="1" s="1"/>
  <c r="L342" i="1" s="1"/>
  <c r="C343" i="1"/>
  <c r="D343" i="1" s="1"/>
  <c r="E343" i="1" s="1"/>
  <c r="F343" i="1" s="1"/>
  <c r="G343" i="1" s="1"/>
  <c r="H343" i="1" s="1"/>
  <c r="I343" i="1" s="1"/>
  <c r="J343" i="1" s="1"/>
  <c r="K343" i="1" s="1"/>
  <c r="L343" i="1" s="1"/>
  <c r="C344" i="1"/>
  <c r="D344" i="1" s="1"/>
  <c r="E344" i="1" s="1"/>
  <c r="F344" i="1" s="1"/>
  <c r="G344" i="1" s="1"/>
  <c r="H344" i="1" s="1"/>
  <c r="I344" i="1" s="1"/>
  <c r="J344" i="1" s="1"/>
  <c r="K344" i="1" s="1"/>
  <c r="L344" i="1" s="1"/>
  <c r="C345" i="1"/>
  <c r="C346" i="1"/>
  <c r="C347" i="1"/>
  <c r="D347" i="1" s="1"/>
  <c r="E347" i="1" s="1"/>
  <c r="F347" i="1" s="1"/>
  <c r="G347" i="1" s="1"/>
  <c r="H347" i="1" s="1"/>
  <c r="I347" i="1" s="1"/>
  <c r="J347" i="1" s="1"/>
  <c r="K347" i="1" s="1"/>
  <c r="L347" i="1" s="1"/>
  <c r="C348" i="1"/>
  <c r="D348" i="1" s="1"/>
  <c r="E348" i="1" s="1"/>
  <c r="F348" i="1" s="1"/>
  <c r="G348" i="1" s="1"/>
  <c r="H348" i="1" s="1"/>
  <c r="I348" i="1" s="1"/>
  <c r="J348" i="1" s="1"/>
  <c r="K348" i="1" s="1"/>
  <c r="L348" i="1" s="1"/>
  <c r="C349" i="1"/>
  <c r="C350" i="1"/>
  <c r="C351" i="1"/>
  <c r="D351" i="1" s="1"/>
  <c r="E351" i="1" s="1"/>
  <c r="F351" i="1" s="1"/>
  <c r="G351" i="1" s="1"/>
  <c r="H351" i="1" s="1"/>
  <c r="I351" i="1" s="1"/>
  <c r="J351" i="1" s="1"/>
  <c r="K351" i="1" s="1"/>
  <c r="L351" i="1" s="1"/>
  <c r="C352" i="1"/>
  <c r="D352" i="1" s="1"/>
  <c r="E352" i="1" s="1"/>
  <c r="F352" i="1" s="1"/>
  <c r="G352" i="1" s="1"/>
  <c r="H352" i="1" s="1"/>
  <c r="I352" i="1" s="1"/>
  <c r="J352" i="1" s="1"/>
  <c r="K352" i="1" s="1"/>
  <c r="L352" i="1" s="1"/>
  <c r="C353" i="1"/>
  <c r="C354" i="1"/>
  <c r="D354" i="1" s="1"/>
  <c r="C355" i="1"/>
  <c r="D355" i="1" s="1"/>
  <c r="E355" i="1" s="1"/>
  <c r="F355" i="1" s="1"/>
  <c r="G355" i="1" s="1"/>
  <c r="H355" i="1" s="1"/>
  <c r="I355" i="1" s="1"/>
  <c r="J355" i="1" s="1"/>
  <c r="K355" i="1" s="1"/>
  <c r="L355" i="1" s="1"/>
  <c r="C356" i="1"/>
  <c r="D356" i="1" s="1"/>
  <c r="E356" i="1" s="1"/>
  <c r="F356" i="1" s="1"/>
  <c r="G356" i="1" s="1"/>
  <c r="H356" i="1" s="1"/>
  <c r="I356" i="1" s="1"/>
  <c r="J356" i="1" s="1"/>
  <c r="K356" i="1" s="1"/>
  <c r="L356" i="1" s="1"/>
  <c r="C357" i="1"/>
  <c r="C358" i="1"/>
  <c r="C359" i="1"/>
  <c r="D359" i="1" s="1"/>
  <c r="E359" i="1" s="1"/>
  <c r="F359" i="1" s="1"/>
  <c r="G359" i="1" s="1"/>
  <c r="H359" i="1" s="1"/>
  <c r="I359" i="1" s="1"/>
  <c r="J359" i="1" s="1"/>
  <c r="K359" i="1" s="1"/>
  <c r="L359" i="1" s="1"/>
  <c r="C360" i="1"/>
  <c r="D360" i="1" s="1"/>
  <c r="E360" i="1" s="1"/>
  <c r="F360" i="1" s="1"/>
  <c r="G360" i="1" s="1"/>
  <c r="H360" i="1" s="1"/>
  <c r="I360" i="1" s="1"/>
  <c r="J360" i="1" s="1"/>
  <c r="K360" i="1" s="1"/>
  <c r="L360" i="1" s="1"/>
  <c r="C361" i="1"/>
  <c r="C362" i="1"/>
  <c r="D362" i="1" s="1"/>
  <c r="C363" i="1"/>
  <c r="D363" i="1" s="1"/>
  <c r="E363" i="1" s="1"/>
  <c r="F363" i="1" s="1"/>
  <c r="G363" i="1" s="1"/>
  <c r="H363" i="1" s="1"/>
  <c r="I363" i="1" s="1"/>
  <c r="J363" i="1" s="1"/>
  <c r="K363" i="1" s="1"/>
  <c r="L363" i="1" s="1"/>
  <c r="C364" i="1"/>
  <c r="D364" i="1" s="1"/>
  <c r="E364" i="1" s="1"/>
  <c r="F364" i="1" s="1"/>
  <c r="G364" i="1" s="1"/>
  <c r="H364" i="1" s="1"/>
  <c r="I364" i="1" s="1"/>
  <c r="J364" i="1" s="1"/>
  <c r="K364" i="1" s="1"/>
  <c r="L364" i="1" s="1"/>
  <c r="C365" i="1"/>
  <c r="C366" i="1"/>
  <c r="D366" i="1" s="1"/>
  <c r="E366" i="1" s="1"/>
  <c r="F366" i="1" s="1"/>
  <c r="G366" i="1" s="1"/>
  <c r="H366" i="1" s="1"/>
  <c r="I366" i="1" s="1"/>
  <c r="J366" i="1" s="1"/>
  <c r="K366" i="1" s="1"/>
  <c r="L366" i="1" s="1"/>
  <c r="C367" i="1"/>
  <c r="D367" i="1" s="1"/>
  <c r="E367" i="1" s="1"/>
  <c r="F367" i="1" s="1"/>
  <c r="G367" i="1" s="1"/>
  <c r="H367" i="1" s="1"/>
  <c r="I367" i="1" s="1"/>
  <c r="J367" i="1" s="1"/>
  <c r="K367" i="1" s="1"/>
  <c r="L367" i="1" s="1"/>
  <c r="C368" i="1"/>
  <c r="D368" i="1" s="1"/>
  <c r="E368" i="1" s="1"/>
  <c r="F368" i="1" s="1"/>
  <c r="G368" i="1" s="1"/>
  <c r="H368" i="1" s="1"/>
  <c r="I368" i="1" s="1"/>
  <c r="J368" i="1" s="1"/>
  <c r="K368" i="1" s="1"/>
  <c r="L368" i="1" s="1"/>
  <c r="C369" i="1"/>
  <c r="C370" i="1"/>
  <c r="D370" i="1" s="1"/>
  <c r="E370" i="1" s="1"/>
  <c r="F370" i="1" s="1"/>
  <c r="G370" i="1" s="1"/>
  <c r="H370" i="1" s="1"/>
  <c r="I370" i="1" s="1"/>
  <c r="J370" i="1" s="1"/>
  <c r="K370" i="1" s="1"/>
  <c r="L370" i="1" s="1"/>
  <c r="C371" i="1"/>
  <c r="D371" i="1" s="1"/>
  <c r="E371" i="1" s="1"/>
  <c r="F371" i="1" s="1"/>
  <c r="G371" i="1" s="1"/>
  <c r="H371" i="1" s="1"/>
  <c r="I371" i="1" s="1"/>
  <c r="J371" i="1" s="1"/>
  <c r="K371" i="1" s="1"/>
  <c r="L371" i="1" s="1"/>
  <c r="C372" i="1"/>
  <c r="D372" i="1" s="1"/>
  <c r="E372" i="1" s="1"/>
  <c r="F372" i="1" s="1"/>
  <c r="G372" i="1" s="1"/>
  <c r="H372" i="1" s="1"/>
  <c r="I372" i="1" s="1"/>
  <c r="J372" i="1" s="1"/>
  <c r="K372" i="1" s="1"/>
  <c r="L372" i="1" s="1"/>
  <c r="C373" i="1"/>
  <c r="C374" i="1"/>
  <c r="D374" i="1" s="1"/>
  <c r="E374" i="1" s="1"/>
  <c r="F374" i="1" s="1"/>
  <c r="G374" i="1" s="1"/>
  <c r="H374" i="1" s="1"/>
  <c r="I374" i="1" s="1"/>
  <c r="J374" i="1" s="1"/>
  <c r="K374" i="1" s="1"/>
  <c r="L374" i="1" s="1"/>
  <c r="C375" i="1"/>
  <c r="D375" i="1" s="1"/>
  <c r="E375" i="1" s="1"/>
  <c r="F375" i="1" s="1"/>
  <c r="G375" i="1" s="1"/>
  <c r="H375" i="1" s="1"/>
  <c r="I375" i="1" s="1"/>
  <c r="J375" i="1" s="1"/>
  <c r="K375" i="1" s="1"/>
  <c r="L375" i="1" s="1"/>
  <c r="C376" i="1"/>
  <c r="D376" i="1" s="1"/>
  <c r="E376" i="1" s="1"/>
  <c r="F376" i="1" s="1"/>
  <c r="G376" i="1" s="1"/>
  <c r="H376" i="1" s="1"/>
  <c r="I376" i="1" s="1"/>
  <c r="J376" i="1" s="1"/>
  <c r="K376" i="1" s="1"/>
  <c r="L376" i="1" s="1"/>
  <c r="C377" i="1"/>
  <c r="C378" i="1"/>
  <c r="D378" i="1" s="1"/>
  <c r="E378" i="1" s="1"/>
  <c r="F378" i="1" s="1"/>
  <c r="G378" i="1" s="1"/>
  <c r="H378" i="1" s="1"/>
  <c r="I378" i="1" s="1"/>
  <c r="J378" i="1" s="1"/>
  <c r="K378" i="1" s="1"/>
  <c r="L378" i="1" s="1"/>
  <c r="C379" i="1"/>
  <c r="D379" i="1" s="1"/>
  <c r="E379" i="1" s="1"/>
  <c r="F379" i="1" s="1"/>
  <c r="G379" i="1" s="1"/>
  <c r="H379" i="1" s="1"/>
  <c r="I379" i="1" s="1"/>
  <c r="J379" i="1" s="1"/>
  <c r="K379" i="1" s="1"/>
  <c r="L379" i="1" s="1"/>
  <c r="C380" i="1"/>
  <c r="D380" i="1" s="1"/>
  <c r="E380" i="1" s="1"/>
  <c r="F380" i="1" s="1"/>
  <c r="G380" i="1" s="1"/>
  <c r="H380" i="1" s="1"/>
  <c r="I380" i="1" s="1"/>
  <c r="J380" i="1" s="1"/>
  <c r="K380" i="1" s="1"/>
  <c r="L380" i="1" s="1"/>
  <c r="C381" i="1"/>
  <c r="C382" i="1"/>
  <c r="D382" i="1" s="1"/>
  <c r="E382" i="1" s="1"/>
  <c r="F382" i="1" s="1"/>
  <c r="G382" i="1" s="1"/>
  <c r="H382" i="1" s="1"/>
  <c r="I382" i="1" s="1"/>
  <c r="J382" i="1" s="1"/>
  <c r="K382" i="1" s="1"/>
  <c r="L382" i="1" s="1"/>
  <c r="C383" i="1"/>
  <c r="D383" i="1" s="1"/>
  <c r="E383" i="1" s="1"/>
  <c r="F383" i="1" s="1"/>
  <c r="G383" i="1" s="1"/>
  <c r="H383" i="1" s="1"/>
  <c r="I383" i="1" s="1"/>
  <c r="J383" i="1" s="1"/>
  <c r="K383" i="1" s="1"/>
  <c r="L383" i="1" s="1"/>
  <c r="C384" i="1"/>
  <c r="D384" i="1" s="1"/>
  <c r="E384" i="1" s="1"/>
  <c r="F384" i="1" s="1"/>
  <c r="G384" i="1" s="1"/>
  <c r="H384" i="1" s="1"/>
  <c r="I384" i="1" s="1"/>
  <c r="J384" i="1" s="1"/>
  <c r="K384" i="1" s="1"/>
  <c r="L384" i="1" s="1"/>
  <c r="C385" i="1"/>
  <c r="C386" i="1"/>
  <c r="D386" i="1" s="1"/>
  <c r="E386" i="1" s="1"/>
  <c r="F386" i="1" s="1"/>
  <c r="G386" i="1" s="1"/>
  <c r="H386" i="1" s="1"/>
  <c r="I386" i="1" s="1"/>
  <c r="J386" i="1" s="1"/>
  <c r="K386" i="1" s="1"/>
  <c r="L386" i="1" s="1"/>
  <c r="C387" i="1"/>
  <c r="D387" i="1" s="1"/>
  <c r="E387" i="1" s="1"/>
  <c r="F387" i="1" s="1"/>
  <c r="G387" i="1" s="1"/>
  <c r="H387" i="1" s="1"/>
  <c r="I387" i="1" s="1"/>
  <c r="J387" i="1" s="1"/>
  <c r="K387" i="1" s="1"/>
  <c r="L387" i="1" s="1"/>
  <c r="C388" i="1"/>
  <c r="D388" i="1" s="1"/>
  <c r="E388" i="1" s="1"/>
  <c r="F388" i="1" s="1"/>
  <c r="G388" i="1" s="1"/>
  <c r="H388" i="1" s="1"/>
  <c r="I388" i="1" s="1"/>
  <c r="J388" i="1" s="1"/>
  <c r="K388" i="1" s="1"/>
  <c r="L388" i="1" s="1"/>
  <c r="C389" i="1"/>
  <c r="C390" i="1"/>
  <c r="D390" i="1" s="1"/>
  <c r="E390" i="1" s="1"/>
  <c r="F390" i="1" s="1"/>
  <c r="G390" i="1" s="1"/>
  <c r="H390" i="1" s="1"/>
  <c r="I390" i="1" s="1"/>
  <c r="J390" i="1" s="1"/>
  <c r="K390" i="1" s="1"/>
  <c r="L390" i="1" s="1"/>
  <c r="C391" i="1"/>
  <c r="D391" i="1" s="1"/>
  <c r="E391" i="1" s="1"/>
  <c r="F391" i="1" s="1"/>
  <c r="G391" i="1" s="1"/>
  <c r="H391" i="1" s="1"/>
  <c r="I391" i="1" s="1"/>
  <c r="J391" i="1" s="1"/>
  <c r="K391" i="1" s="1"/>
  <c r="L391" i="1" s="1"/>
  <c r="C392" i="1"/>
  <c r="D392" i="1" s="1"/>
  <c r="E392" i="1" s="1"/>
  <c r="F392" i="1" s="1"/>
  <c r="G392" i="1" s="1"/>
  <c r="H392" i="1" s="1"/>
  <c r="I392" i="1" s="1"/>
  <c r="J392" i="1" s="1"/>
  <c r="K392" i="1" s="1"/>
  <c r="L392" i="1" s="1"/>
  <c r="C393" i="1"/>
  <c r="C394" i="1"/>
  <c r="D394" i="1" s="1"/>
  <c r="E394" i="1" s="1"/>
  <c r="F394" i="1" s="1"/>
  <c r="G394" i="1" s="1"/>
  <c r="H394" i="1" s="1"/>
  <c r="I394" i="1" s="1"/>
  <c r="J394" i="1" s="1"/>
  <c r="K394" i="1" s="1"/>
  <c r="L394" i="1" s="1"/>
  <c r="C395" i="1"/>
  <c r="D395" i="1" s="1"/>
  <c r="E395" i="1" s="1"/>
  <c r="F395" i="1" s="1"/>
  <c r="G395" i="1" s="1"/>
  <c r="H395" i="1" s="1"/>
  <c r="I395" i="1" s="1"/>
  <c r="J395" i="1" s="1"/>
  <c r="K395" i="1" s="1"/>
  <c r="L395" i="1" s="1"/>
  <c r="C396" i="1"/>
  <c r="D396" i="1" s="1"/>
  <c r="E396" i="1" s="1"/>
  <c r="F396" i="1" s="1"/>
  <c r="G396" i="1" s="1"/>
  <c r="H396" i="1" s="1"/>
  <c r="I396" i="1" s="1"/>
  <c r="J396" i="1" s="1"/>
  <c r="K396" i="1" s="1"/>
  <c r="L396" i="1" s="1"/>
  <c r="C397" i="1"/>
  <c r="C398" i="1"/>
  <c r="C399" i="1"/>
  <c r="D399" i="1" s="1"/>
  <c r="E399" i="1" s="1"/>
  <c r="F399" i="1" s="1"/>
  <c r="G399" i="1" s="1"/>
  <c r="H399" i="1" s="1"/>
  <c r="I399" i="1" s="1"/>
  <c r="J399" i="1" s="1"/>
  <c r="K399" i="1" s="1"/>
  <c r="L399" i="1" s="1"/>
  <c r="C400" i="1"/>
  <c r="D400" i="1" s="1"/>
  <c r="E400" i="1" s="1"/>
  <c r="F400" i="1" s="1"/>
  <c r="G400" i="1" s="1"/>
  <c r="H400" i="1" s="1"/>
  <c r="I400" i="1" s="1"/>
  <c r="J400" i="1" s="1"/>
  <c r="K400" i="1" s="1"/>
  <c r="L400" i="1" s="1"/>
  <c r="C401" i="1"/>
  <c r="C402" i="1"/>
  <c r="D402" i="1" s="1"/>
  <c r="C403" i="1"/>
  <c r="D403" i="1" s="1"/>
  <c r="E403" i="1" s="1"/>
  <c r="F403" i="1" s="1"/>
  <c r="G403" i="1" s="1"/>
  <c r="H403" i="1" s="1"/>
  <c r="I403" i="1" s="1"/>
  <c r="J403" i="1" s="1"/>
  <c r="K403" i="1" s="1"/>
  <c r="L403" i="1" s="1"/>
  <c r="C404" i="1"/>
  <c r="D404" i="1" s="1"/>
  <c r="E404" i="1" s="1"/>
  <c r="F404" i="1" s="1"/>
  <c r="G404" i="1" s="1"/>
  <c r="H404" i="1" s="1"/>
  <c r="I404" i="1" s="1"/>
  <c r="J404" i="1" s="1"/>
  <c r="K404" i="1" s="1"/>
  <c r="L404" i="1" s="1"/>
  <c r="C405" i="1"/>
  <c r="C406" i="1"/>
  <c r="D406" i="1" s="1"/>
  <c r="E406" i="1" s="1"/>
  <c r="F406" i="1" s="1"/>
  <c r="G406" i="1" s="1"/>
  <c r="H406" i="1" s="1"/>
  <c r="I406" i="1" s="1"/>
  <c r="J406" i="1" s="1"/>
  <c r="K406" i="1" s="1"/>
  <c r="L406" i="1" s="1"/>
  <c r="C407" i="1"/>
  <c r="D407" i="1" s="1"/>
  <c r="E407" i="1" s="1"/>
  <c r="F407" i="1" s="1"/>
  <c r="G407" i="1" s="1"/>
  <c r="H407" i="1" s="1"/>
  <c r="I407" i="1" s="1"/>
  <c r="J407" i="1" s="1"/>
  <c r="K407" i="1" s="1"/>
  <c r="L407" i="1" s="1"/>
  <c r="C408" i="1"/>
  <c r="D408" i="1" s="1"/>
  <c r="E408" i="1" s="1"/>
  <c r="F408" i="1" s="1"/>
  <c r="G408" i="1" s="1"/>
  <c r="H408" i="1" s="1"/>
  <c r="I408" i="1" s="1"/>
  <c r="J408" i="1" s="1"/>
  <c r="K408" i="1" s="1"/>
  <c r="L408" i="1" s="1"/>
  <c r="C409" i="1"/>
  <c r="C410" i="1"/>
  <c r="C411" i="1"/>
  <c r="D411" i="1" s="1"/>
  <c r="E411" i="1" s="1"/>
  <c r="F411" i="1" s="1"/>
  <c r="G411" i="1" s="1"/>
  <c r="H411" i="1" s="1"/>
  <c r="I411" i="1" s="1"/>
  <c r="J411" i="1" s="1"/>
  <c r="K411" i="1" s="1"/>
  <c r="L411" i="1" s="1"/>
  <c r="C412" i="1"/>
  <c r="D412" i="1" s="1"/>
  <c r="E412" i="1" s="1"/>
  <c r="F412" i="1" s="1"/>
  <c r="G412" i="1" s="1"/>
  <c r="H412" i="1" s="1"/>
  <c r="I412" i="1" s="1"/>
  <c r="J412" i="1" s="1"/>
  <c r="K412" i="1" s="1"/>
  <c r="L412" i="1" s="1"/>
  <c r="C413" i="1"/>
  <c r="C414" i="1"/>
  <c r="D414" i="1" s="1"/>
  <c r="E414" i="1" s="1"/>
  <c r="F414" i="1" s="1"/>
  <c r="G414" i="1" s="1"/>
  <c r="H414" i="1" s="1"/>
  <c r="I414" i="1" s="1"/>
  <c r="J414" i="1" s="1"/>
  <c r="K414" i="1" s="1"/>
  <c r="L414" i="1" s="1"/>
  <c r="C415" i="1"/>
  <c r="D415" i="1" s="1"/>
  <c r="E415" i="1" s="1"/>
  <c r="F415" i="1" s="1"/>
  <c r="G415" i="1" s="1"/>
  <c r="H415" i="1" s="1"/>
  <c r="I415" i="1" s="1"/>
  <c r="J415" i="1" s="1"/>
  <c r="K415" i="1" s="1"/>
  <c r="L415" i="1" s="1"/>
  <c r="C416" i="1"/>
  <c r="D416" i="1" s="1"/>
  <c r="E416" i="1" s="1"/>
  <c r="F416" i="1" s="1"/>
  <c r="G416" i="1" s="1"/>
  <c r="H416" i="1" s="1"/>
  <c r="I416" i="1" s="1"/>
  <c r="J416" i="1" s="1"/>
  <c r="K416" i="1" s="1"/>
  <c r="L416" i="1" s="1"/>
  <c r="C417" i="1"/>
  <c r="C418" i="1"/>
  <c r="D418" i="1" s="1"/>
  <c r="C419" i="1"/>
  <c r="D419" i="1" s="1"/>
  <c r="E419" i="1" s="1"/>
  <c r="F419" i="1" s="1"/>
  <c r="G419" i="1" s="1"/>
  <c r="H419" i="1" s="1"/>
  <c r="I419" i="1" s="1"/>
  <c r="J419" i="1" s="1"/>
  <c r="K419" i="1" s="1"/>
  <c r="L419" i="1" s="1"/>
  <c r="C420" i="1"/>
  <c r="D420" i="1" s="1"/>
  <c r="E420" i="1" s="1"/>
  <c r="F420" i="1" s="1"/>
  <c r="G420" i="1" s="1"/>
  <c r="H420" i="1" s="1"/>
  <c r="I420" i="1" s="1"/>
  <c r="J420" i="1" s="1"/>
  <c r="K420" i="1" s="1"/>
  <c r="L420" i="1" s="1"/>
  <c r="C421" i="1"/>
  <c r="C422" i="1"/>
  <c r="C423" i="1"/>
  <c r="D423" i="1" s="1"/>
  <c r="E423" i="1" s="1"/>
  <c r="F423" i="1" s="1"/>
  <c r="G423" i="1" s="1"/>
  <c r="H423" i="1" s="1"/>
  <c r="I423" i="1" s="1"/>
  <c r="J423" i="1" s="1"/>
  <c r="K423" i="1" s="1"/>
  <c r="L423" i="1" s="1"/>
  <c r="C424" i="1"/>
  <c r="D424" i="1" s="1"/>
  <c r="E424" i="1" s="1"/>
  <c r="F424" i="1" s="1"/>
  <c r="G424" i="1" s="1"/>
  <c r="H424" i="1" s="1"/>
  <c r="I424" i="1" s="1"/>
  <c r="J424" i="1" s="1"/>
  <c r="K424" i="1" s="1"/>
  <c r="L424" i="1" s="1"/>
  <c r="C425" i="1"/>
  <c r="C426" i="1"/>
  <c r="D426" i="1" s="1"/>
  <c r="E426" i="1" s="1"/>
  <c r="F426" i="1" s="1"/>
  <c r="G426" i="1" s="1"/>
  <c r="H426" i="1" s="1"/>
  <c r="I426" i="1" s="1"/>
  <c r="J426" i="1" s="1"/>
  <c r="K426" i="1" s="1"/>
  <c r="L426" i="1" s="1"/>
  <c r="C427" i="1"/>
  <c r="D427" i="1" s="1"/>
  <c r="E427" i="1" s="1"/>
  <c r="F427" i="1" s="1"/>
  <c r="G427" i="1" s="1"/>
  <c r="H427" i="1" s="1"/>
  <c r="I427" i="1" s="1"/>
  <c r="J427" i="1" s="1"/>
  <c r="K427" i="1" s="1"/>
  <c r="L427" i="1" s="1"/>
  <c r="C428" i="1"/>
  <c r="D428" i="1" s="1"/>
  <c r="E428" i="1" s="1"/>
  <c r="F428" i="1" s="1"/>
  <c r="G428" i="1" s="1"/>
  <c r="H428" i="1" s="1"/>
  <c r="I428" i="1" s="1"/>
  <c r="J428" i="1" s="1"/>
  <c r="K428" i="1" s="1"/>
  <c r="L428" i="1" s="1"/>
  <c r="C429" i="1"/>
  <c r="C430" i="1"/>
  <c r="D430" i="1" s="1"/>
  <c r="E430" i="1" s="1"/>
  <c r="F430" i="1" s="1"/>
  <c r="G430" i="1" s="1"/>
  <c r="H430" i="1" s="1"/>
  <c r="I430" i="1" s="1"/>
  <c r="J430" i="1" s="1"/>
  <c r="K430" i="1" s="1"/>
  <c r="L430" i="1" s="1"/>
  <c r="C431" i="1"/>
  <c r="D431" i="1" s="1"/>
  <c r="E431" i="1" s="1"/>
  <c r="F431" i="1" s="1"/>
  <c r="G431" i="1" s="1"/>
  <c r="H431" i="1" s="1"/>
  <c r="I431" i="1" s="1"/>
  <c r="J431" i="1" s="1"/>
  <c r="K431" i="1" s="1"/>
  <c r="L431" i="1" s="1"/>
  <c r="C432" i="1"/>
  <c r="D432" i="1" s="1"/>
  <c r="E432" i="1" s="1"/>
  <c r="F432" i="1" s="1"/>
  <c r="G432" i="1" s="1"/>
  <c r="H432" i="1" s="1"/>
  <c r="I432" i="1" s="1"/>
  <c r="J432" i="1" s="1"/>
  <c r="K432" i="1" s="1"/>
  <c r="L432" i="1" s="1"/>
  <c r="C433" i="1"/>
  <c r="C434" i="1"/>
  <c r="D434" i="1" s="1"/>
  <c r="C435" i="1"/>
  <c r="D435" i="1" s="1"/>
  <c r="E435" i="1" s="1"/>
  <c r="F435" i="1" s="1"/>
  <c r="G435" i="1" s="1"/>
  <c r="H435" i="1" s="1"/>
  <c r="I435" i="1" s="1"/>
  <c r="J435" i="1" s="1"/>
  <c r="K435" i="1" s="1"/>
  <c r="L435" i="1" s="1"/>
  <c r="C436" i="1"/>
  <c r="D436" i="1" s="1"/>
  <c r="E436" i="1" s="1"/>
  <c r="F436" i="1" s="1"/>
  <c r="G436" i="1" s="1"/>
  <c r="H436" i="1" s="1"/>
  <c r="I436" i="1" s="1"/>
  <c r="J436" i="1" s="1"/>
  <c r="K436" i="1" s="1"/>
  <c r="L436" i="1" s="1"/>
  <c r="C437" i="1"/>
  <c r="C438" i="1"/>
  <c r="D438" i="1" s="1"/>
  <c r="E438" i="1" s="1"/>
  <c r="F438" i="1" s="1"/>
  <c r="G438" i="1" s="1"/>
  <c r="H438" i="1" s="1"/>
  <c r="I438" i="1" s="1"/>
  <c r="J438" i="1" s="1"/>
  <c r="K438" i="1" s="1"/>
  <c r="L438" i="1" s="1"/>
  <c r="C439" i="1"/>
  <c r="D439" i="1" s="1"/>
  <c r="E439" i="1" s="1"/>
  <c r="F439" i="1" s="1"/>
  <c r="G439" i="1" s="1"/>
  <c r="H439" i="1" s="1"/>
  <c r="I439" i="1" s="1"/>
  <c r="J439" i="1" s="1"/>
  <c r="K439" i="1" s="1"/>
  <c r="L439" i="1" s="1"/>
  <c r="C440" i="1"/>
  <c r="D440" i="1" s="1"/>
  <c r="E440" i="1" s="1"/>
  <c r="F440" i="1" s="1"/>
  <c r="G440" i="1" s="1"/>
  <c r="H440" i="1" s="1"/>
  <c r="I440" i="1" s="1"/>
  <c r="J440" i="1" s="1"/>
  <c r="K440" i="1" s="1"/>
  <c r="L440" i="1" s="1"/>
  <c r="C441" i="1"/>
  <c r="C442" i="1"/>
  <c r="D442" i="1" s="1"/>
  <c r="E442" i="1" s="1"/>
  <c r="F442" i="1" s="1"/>
  <c r="G442" i="1" s="1"/>
  <c r="H442" i="1" s="1"/>
  <c r="I442" i="1" s="1"/>
  <c r="J442" i="1" s="1"/>
  <c r="K442" i="1" s="1"/>
  <c r="L442" i="1" s="1"/>
  <c r="C443" i="1"/>
  <c r="D443" i="1" s="1"/>
  <c r="E443" i="1" s="1"/>
  <c r="F443" i="1" s="1"/>
  <c r="G443" i="1" s="1"/>
  <c r="H443" i="1" s="1"/>
  <c r="I443" i="1" s="1"/>
  <c r="J443" i="1" s="1"/>
  <c r="K443" i="1" s="1"/>
  <c r="L443" i="1" s="1"/>
  <c r="C444" i="1"/>
  <c r="D444" i="1" s="1"/>
  <c r="E444" i="1" s="1"/>
  <c r="F444" i="1" s="1"/>
  <c r="G444" i="1" s="1"/>
  <c r="H444" i="1" s="1"/>
  <c r="I444" i="1" s="1"/>
  <c r="J444" i="1" s="1"/>
  <c r="K444" i="1" s="1"/>
  <c r="L444" i="1" s="1"/>
  <c r="C445" i="1"/>
  <c r="C446" i="1"/>
  <c r="D446" i="1" s="1"/>
  <c r="E446" i="1" s="1"/>
  <c r="F446" i="1" s="1"/>
  <c r="G446" i="1" s="1"/>
  <c r="H446" i="1" s="1"/>
  <c r="I446" i="1" s="1"/>
  <c r="J446" i="1" s="1"/>
  <c r="K446" i="1" s="1"/>
  <c r="L446" i="1" s="1"/>
  <c r="C447" i="1"/>
  <c r="D447" i="1" s="1"/>
  <c r="E447" i="1" s="1"/>
  <c r="F447" i="1" s="1"/>
  <c r="G447" i="1" s="1"/>
  <c r="H447" i="1" s="1"/>
  <c r="I447" i="1" s="1"/>
  <c r="J447" i="1" s="1"/>
  <c r="K447" i="1" s="1"/>
  <c r="L447" i="1" s="1"/>
  <c r="C448" i="1"/>
  <c r="D448" i="1" s="1"/>
  <c r="E448" i="1" s="1"/>
  <c r="F448" i="1" s="1"/>
  <c r="G448" i="1" s="1"/>
  <c r="H448" i="1" s="1"/>
  <c r="I448" i="1" s="1"/>
  <c r="J448" i="1" s="1"/>
  <c r="K448" i="1" s="1"/>
  <c r="L448" i="1" s="1"/>
  <c r="C449" i="1"/>
  <c r="C450" i="1"/>
  <c r="D450" i="1" s="1"/>
  <c r="E450" i="1" s="1"/>
  <c r="F450" i="1" s="1"/>
  <c r="G450" i="1" s="1"/>
  <c r="H450" i="1" s="1"/>
  <c r="I450" i="1" s="1"/>
  <c r="J450" i="1" s="1"/>
  <c r="K450" i="1" s="1"/>
  <c r="L450" i="1" s="1"/>
  <c r="C451" i="1"/>
  <c r="D451" i="1" s="1"/>
  <c r="E451" i="1" s="1"/>
  <c r="F451" i="1" s="1"/>
  <c r="G451" i="1" s="1"/>
  <c r="H451" i="1" s="1"/>
  <c r="I451" i="1" s="1"/>
  <c r="J451" i="1" s="1"/>
  <c r="K451" i="1" s="1"/>
  <c r="L451" i="1" s="1"/>
  <c r="C452" i="1"/>
  <c r="D452" i="1" s="1"/>
  <c r="E452" i="1" s="1"/>
  <c r="F452" i="1" s="1"/>
  <c r="G452" i="1" s="1"/>
  <c r="H452" i="1" s="1"/>
  <c r="I452" i="1" s="1"/>
  <c r="J452" i="1" s="1"/>
  <c r="K452" i="1" s="1"/>
  <c r="L452" i="1" s="1"/>
  <c r="C453" i="1"/>
  <c r="C454" i="1"/>
  <c r="D454" i="1" s="1"/>
  <c r="E454" i="1" s="1"/>
  <c r="F454" i="1" s="1"/>
  <c r="G454" i="1" s="1"/>
  <c r="H454" i="1" s="1"/>
  <c r="I454" i="1" s="1"/>
  <c r="J454" i="1" s="1"/>
  <c r="K454" i="1" s="1"/>
  <c r="L454" i="1" s="1"/>
  <c r="C455" i="1"/>
  <c r="D455" i="1" s="1"/>
  <c r="E455" i="1" s="1"/>
  <c r="F455" i="1" s="1"/>
  <c r="G455" i="1" s="1"/>
  <c r="H455" i="1" s="1"/>
  <c r="I455" i="1" s="1"/>
  <c r="J455" i="1" s="1"/>
  <c r="K455" i="1" s="1"/>
  <c r="L455" i="1" s="1"/>
  <c r="C456" i="1"/>
  <c r="D456" i="1" s="1"/>
  <c r="E456" i="1" s="1"/>
  <c r="F456" i="1" s="1"/>
  <c r="G456" i="1" s="1"/>
  <c r="H456" i="1" s="1"/>
  <c r="I456" i="1" s="1"/>
  <c r="J456" i="1" s="1"/>
  <c r="K456" i="1" s="1"/>
  <c r="L456" i="1" s="1"/>
  <c r="C457" i="1"/>
  <c r="C458" i="1"/>
  <c r="D458" i="1" s="1"/>
  <c r="E458" i="1" s="1"/>
  <c r="F458" i="1" s="1"/>
  <c r="G458" i="1" s="1"/>
  <c r="H458" i="1" s="1"/>
  <c r="I458" i="1" s="1"/>
  <c r="J458" i="1" s="1"/>
  <c r="K458" i="1" s="1"/>
  <c r="L458" i="1" s="1"/>
  <c r="C459" i="1"/>
  <c r="D459" i="1" s="1"/>
  <c r="E459" i="1" s="1"/>
  <c r="F459" i="1" s="1"/>
  <c r="G459" i="1" s="1"/>
  <c r="H459" i="1" s="1"/>
  <c r="I459" i="1" s="1"/>
  <c r="J459" i="1" s="1"/>
  <c r="K459" i="1" s="1"/>
  <c r="L459" i="1" s="1"/>
  <c r="C460" i="1"/>
  <c r="D460" i="1" s="1"/>
  <c r="E460" i="1" s="1"/>
  <c r="F460" i="1" s="1"/>
  <c r="G460" i="1" s="1"/>
  <c r="H460" i="1" s="1"/>
  <c r="I460" i="1" s="1"/>
  <c r="J460" i="1" s="1"/>
  <c r="K460" i="1" s="1"/>
  <c r="L460" i="1" s="1"/>
  <c r="C461" i="1"/>
  <c r="C462" i="1"/>
  <c r="D462" i="1" s="1"/>
  <c r="E462" i="1" s="1"/>
  <c r="F462" i="1" s="1"/>
  <c r="G462" i="1" s="1"/>
  <c r="H462" i="1" s="1"/>
  <c r="I462" i="1" s="1"/>
  <c r="J462" i="1" s="1"/>
  <c r="K462" i="1" s="1"/>
  <c r="L462" i="1" s="1"/>
  <c r="C463" i="1"/>
  <c r="D463" i="1" s="1"/>
  <c r="E463" i="1" s="1"/>
  <c r="F463" i="1" s="1"/>
  <c r="G463" i="1" s="1"/>
  <c r="H463" i="1" s="1"/>
  <c r="I463" i="1" s="1"/>
  <c r="J463" i="1" s="1"/>
  <c r="K463" i="1" s="1"/>
  <c r="L463" i="1" s="1"/>
  <c r="C464" i="1"/>
  <c r="D464" i="1" s="1"/>
  <c r="E464" i="1" s="1"/>
  <c r="F464" i="1" s="1"/>
  <c r="G464" i="1" s="1"/>
  <c r="H464" i="1" s="1"/>
  <c r="I464" i="1" s="1"/>
  <c r="J464" i="1" s="1"/>
  <c r="K464" i="1" s="1"/>
  <c r="L464" i="1" s="1"/>
  <c r="C465" i="1"/>
  <c r="C466" i="1"/>
  <c r="D466" i="1" s="1"/>
  <c r="C467" i="1"/>
  <c r="D467" i="1" s="1"/>
  <c r="E467" i="1" s="1"/>
  <c r="F467" i="1" s="1"/>
  <c r="G467" i="1" s="1"/>
  <c r="H467" i="1" s="1"/>
  <c r="I467" i="1" s="1"/>
  <c r="J467" i="1" s="1"/>
  <c r="K467" i="1" s="1"/>
  <c r="L467" i="1" s="1"/>
  <c r="C468" i="1"/>
  <c r="D468" i="1" s="1"/>
  <c r="E468" i="1" s="1"/>
  <c r="F468" i="1" s="1"/>
  <c r="G468" i="1" s="1"/>
  <c r="H468" i="1" s="1"/>
  <c r="I468" i="1" s="1"/>
  <c r="J468" i="1" s="1"/>
  <c r="K468" i="1" s="1"/>
  <c r="L468" i="1" s="1"/>
  <c r="C469" i="1"/>
  <c r="C470" i="1"/>
  <c r="D470" i="1" s="1"/>
  <c r="E470" i="1" s="1"/>
  <c r="F470" i="1" s="1"/>
  <c r="G470" i="1" s="1"/>
  <c r="H470" i="1" s="1"/>
  <c r="I470" i="1" s="1"/>
  <c r="J470" i="1" s="1"/>
  <c r="K470" i="1" s="1"/>
  <c r="L470" i="1" s="1"/>
  <c r="C471" i="1"/>
  <c r="D471" i="1" s="1"/>
  <c r="E471" i="1" s="1"/>
  <c r="F471" i="1" s="1"/>
  <c r="G471" i="1" s="1"/>
  <c r="H471" i="1" s="1"/>
  <c r="I471" i="1" s="1"/>
  <c r="J471" i="1" s="1"/>
  <c r="K471" i="1" s="1"/>
  <c r="L471" i="1" s="1"/>
  <c r="C472" i="1"/>
  <c r="D472" i="1" s="1"/>
  <c r="E472" i="1" s="1"/>
  <c r="F472" i="1" s="1"/>
  <c r="G472" i="1" s="1"/>
  <c r="H472" i="1" s="1"/>
  <c r="I472" i="1" s="1"/>
  <c r="J472" i="1" s="1"/>
  <c r="K472" i="1" s="1"/>
  <c r="L472" i="1" s="1"/>
  <c r="C473" i="1"/>
  <c r="C474" i="1"/>
  <c r="D474" i="1" s="1"/>
  <c r="E474" i="1" s="1"/>
  <c r="F474" i="1" s="1"/>
  <c r="G474" i="1" s="1"/>
  <c r="H474" i="1" s="1"/>
  <c r="I474" i="1" s="1"/>
  <c r="J474" i="1" s="1"/>
  <c r="K474" i="1" s="1"/>
  <c r="L474" i="1" s="1"/>
  <c r="C475" i="1"/>
  <c r="D475" i="1" s="1"/>
  <c r="E475" i="1" s="1"/>
  <c r="F475" i="1" s="1"/>
  <c r="G475" i="1" s="1"/>
  <c r="H475" i="1" s="1"/>
  <c r="I475" i="1" s="1"/>
  <c r="J475" i="1" s="1"/>
  <c r="K475" i="1" s="1"/>
  <c r="L475" i="1" s="1"/>
  <c r="C476" i="1"/>
  <c r="D476" i="1" s="1"/>
  <c r="E476" i="1" s="1"/>
  <c r="F476" i="1" s="1"/>
  <c r="G476" i="1" s="1"/>
  <c r="H476" i="1" s="1"/>
  <c r="I476" i="1" s="1"/>
  <c r="J476" i="1" s="1"/>
  <c r="K476" i="1" s="1"/>
  <c r="L476" i="1" s="1"/>
  <c r="C477" i="1"/>
  <c r="C478" i="1"/>
  <c r="D478" i="1" s="1"/>
  <c r="E478" i="1" s="1"/>
  <c r="F478" i="1" s="1"/>
  <c r="G478" i="1" s="1"/>
  <c r="H478" i="1" s="1"/>
  <c r="I478" i="1" s="1"/>
  <c r="J478" i="1" s="1"/>
  <c r="K478" i="1" s="1"/>
  <c r="L478" i="1" s="1"/>
  <c r="C479" i="1"/>
  <c r="D479" i="1" s="1"/>
  <c r="E479" i="1" s="1"/>
  <c r="F479" i="1" s="1"/>
  <c r="G479" i="1" s="1"/>
  <c r="H479" i="1" s="1"/>
  <c r="I479" i="1" s="1"/>
  <c r="J479" i="1" s="1"/>
  <c r="K479" i="1" s="1"/>
  <c r="L479" i="1" s="1"/>
  <c r="C480" i="1"/>
  <c r="D480" i="1" s="1"/>
  <c r="E480" i="1" s="1"/>
  <c r="F480" i="1" s="1"/>
  <c r="G480" i="1" s="1"/>
  <c r="H480" i="1" s="1"/>
  <c r="I480" i="1" s="1"/>
  <c r="J480" i="1" s="1"/>
  <c r="K480" i="1" s="1"/>
  <c r="L480" i="1" s="1"/>
  <c r="C481" i="1"/>
  <c r="C482" i="1"/>
  <c r="D482" i="1" s="1"/>
  <c r="C483" i="1"/>
  <c r="D483" i="1" s="1"/>
  <c r="E483" i="1" s="1"/>
  <c r="F483" i="1" s="1"/>
  <c r="G483" i="1" s="1"/>
  <c r="H483" i="1" s="1"/>
  <c r="I483" i="1" s="1"/>
  <c r="J483" i="1" s="1"/>
  <c r="K483" i="1" s="1"/>
  <c r="L483" i="1" s="1"/>
  <c r="C484" i="1"/>
  <c r="D484" i="1" s="1"/>
  <c r="E484" i="1" s="1"/>
  <c r="F484" i="1" s="1"/>
  <c r="G484" i="1" s="1"/>
  <c r="H484" i="1" s="1"/>
  <c r="I484" i="1" s="1"/>
  <c r="J484" i="1" s="1"/>
  <c r="K484" i="1" s="1"/>
  <c r="L484" i="1" s="1"/>
  <c r="C485" i="1"/>
  <c r="C486" i="1"/>
  <c r="D486" i="1" s="1"/>
  <c r="E486" i="1" s="1"/>
  <c r="F486" i="1" s="1"/>
  <c r="G486" i="1" s="1"/>
  <c r="H486" i="1" s="1"/>
  <c r="I486" i="1" s="1"/>
  <c r="J486" i="1" s="1"/>
  <c r="K486" i="1" s="1"/>
  <c r="L486" i="1" s="1"/>
  <c r="C487" i="1"/>
  <c r="D487" i="1" s="1"/>
  <c r="E487" i="1" s="1"/>
  <c r="F487" i="1" s="1"/>
  <c r="G487" i="1" s="1"/>
  <c r="H487" i="1" s="1"/>
  <c r="I487" i="1" s="1"/>
  <c r="J487" i="1" s="1"/>
  <c r="K487" i="1" s="1"/>
  <c r="L487" i="1" s="1"/>
  <c r="C488" i="1"/>
  <c r="D488" i="1" s="1"/>
  <c r="E488" i="1" s="1"/>
  <c r="F488" i="1" s="1"/>
  <c r="G488" i="1" s="1"/>
  <c r="H488" i="1" s="1"/>
  <c r="I488" i="1" s="1"/>
  <c r="J488" i="1" s="1"/>
  <c r="K488" i="1" s="1"/>
  <c r="L488" i="1" s="1"/>
  <c r="C489" i="1"/>
  <c r="C490" i="1"/>
  <c r="D490" i="1" s="1"/>
  <c r="E490" i="1" s="1"/>
  <c r="F490" i="1" s="1"/>
  <c r="G490" i="1" s="1"/>
  <c r="H490" i="1" s="1"/>
  <c r="I490" i="1" s="1"/>
  <c r="J490" i="1" s="1"/>
  <c r="K490" i="1" s="1"/>
  <c r="L490" i="1" s="1"/>
  <c r="C491" i="1"/>
  <c r="D491" i="1" s="1"/>
  <c r="E491" i="1" s="1"/>
  <c r="F491" i="1" s="1"/>
  <c r="G491" i="1" s="1"/>
  <c r="H491" i="1" s="1"/>
  <c r="I491" i="1" s="1"/>
  <c r="J491" i="1" s="1"/>
  <c r="K491" i="1" s="1"/>
  <c r="L491" i="1" s="1"/>
  <c r="C492" i="1"/>
  <c r="D492" i="1" s="1"/>
  <c r="E492" i="1" s="1"/>
  <c r="F492" i="1" s="1"/>
  <c r="G492" i="1" s="1"/>
  <c r="H492" i="1" s="1"/>
  <c r="I492" i="1" s="1"/>
  <c r="J492" i="1" s="1"/>
  <c r="K492" i="1" s="1"/>
  <c r="L492" i="1" s="1"/>
  <c r="C493" i="1"/>
  <c r="C494" i="1"/>
  <c r="D494" i="1" s="1"/>
  <c r="E494" i="1" s="1"/>
  <c r="F494" i="1" s="1"/>
  <c r="G494" i="1" s="1"/>
  <c r="H494" i="1" s="1"/>
  <c r="I494" i="1" s="1"/>
  <c r="J494" i="1" s="1"/>
  <c r="K494" i="1" s="1"/>
  <c r="L494" i="1" s="1"/>
  <c r="C495" i="1"/>
  <c r="D495" i="1" s="1"/>
  <c r="E495" i="1" s="1"/>
  <c r="F495" i="1" s="1"/>
  <c r="G495" i="1" s="1"/>
  <c r="H495" i="1" s="1"/>
  <c r="I495" i="1" s="1"/>
  <c r="J495" i="1" s="1"/>
  <c r="K495" i="1" s="1"/>
  <c r="L495" i="1" s="1"/>
  <c r="C496" i="1"/>
  <c r="D496" i="1" s="1"/>
  <c r="E496" i="1" s="1"/>
  <c r="F496" i="1" s="1"/>
  <c r="G496" i="1" s="1"/>
  <c r="H496" i="1" s="1"/>
  <c r="I496" i="1" s="1"/>
  <c r="J496" i="1" s="1"/>
  <c r="K496" i="1" s="1"/>
  <c r="L496" i="1" s="1"/>
  <c r="C497" i="1"/>
  <c r="C498" i="1"/>
  <c r="D498" i="1" s="1"/>
  <c r="E498" i="1" s="1"/>
  <c r="F498" i="1" s="1"/>
  <c r="G498" i="1" s="1"/>
  <c r="H498" i="1" s="1"/>
  <c r="I498" i="1" s="1"/>
  <c r="J498" i="1" s="1"/>
  <c r="K498" i="1" s="1"/>
  <c r="L498" i="1" s="1"/>
  <c r="C499" i="1"/>
  <c r="D499" i="1" s="1"/>
  <c r="E499" i="1" s="1"/>
  <c r="F499" i="1" s="1"/>
  <c r="G499" i="1" s="1"/>
  <c r="H499" i="1" s="1"/>
  <c r="I499" i="1" s="1"/>
  <c r="J499" i="1" s="1"/>
  <c r="K499" i="1" s="1"/>
  <c r="L499" i="1" s="1"/>
  <c r="C500" i="1"/>
  <c r="D500" i="1" s="1"/>
  <c r="E500" i="1" s="1"/>
  <c r="F500" i="1" s="1"/>
  <c r="G500" i="1" s="1"/>
  <c r="H500" i="1" s="1"/>
  <c r="I500" i="1" s="1"/>
  <c r="J500" i="1" s="1"/>
  <c r="K500" i="1" s="1"/>
  <c r="L500" i="1" s="1"/>
  <c r="C501" i="1"/>
  <c r="C502" i="1"/>
  <c r="D502" i="1" s="1"/>
  <c r="E502" i="1" s="1"/>
  <c r="F502" i="1" s="1"/>
  <c r="G502" i="1" s="1"/>
  <c r="H502" i="1" s="1"/>
  <c r="I502" i="1" s="1"/>
  <c r="J502" i="1" s="1"/>
  <c r="K502" i="1" s="1"/>
  <c r="L502" i="1" s="1"/>
  <c r="C503" i="1"/>
  <c r="D503" i="1" s="1"/>
  <c r="E503" i="1" s="1"/>
  <c r="F503" i="1" s="1"/>
  <c r="G503" i="1" s="1"/>
  <c r="H503" i="1" s="1"/>
  <c r="I503" i="1" s="1"/>
  <c r="J503" i="1" s="1"/>
  <c r="K503" i="1" s="1"/>
  <c r="L503" i="1" s="1"/>
  <c r="C504" i="1"/>
  <c r="D504" i="1" s="1"/>
  <c r="E504" i="1" s="1"/>
  <c r="F504" i="1" s="1"/>
  <c r="G504" i="1" s="1"/>
  <c r="H504" i="1" s="1"/>
  <c r="I504" i="1" s="1"/>
  <c r="J504" i="1" s="1"/>
  <c r="K504" i="1" s="1"/>
  <c r="L504" i="1" s="1"/>
  <c r="C505" i="1"/>
  <c r="C506" i="1"/>
  <c r="D506" i="1" s="1"/>
  <c r="E506" i="1" s="1"/>
  <c r="F506" i="1" s="1"/>
  <c r="G506" i="1" s="1"/>
  <c r="H506" i="1" s="1"/>
  <c r="I506" i="1" s="1"/>
  <c r="J506" i="1" s="1"/>
  <c r="K506" i="1" s="1"/>
  <c r="L506" i="1" s="1"/>
  <c r="C507" i="1"/>
  <c r="D507" i="1" s="1"/>
  <c r="E507" i="1" s="1"/>
  <c r="F507" i="1" s="1"/>
  <c r="G507" i="1" s="1"/>
  <c r="H507" i="1" s="1"/>
  <c r="I507" i="1" s="1"/>
  <c r="J507" i="1" s="1"/>
  <c r="K507" i="1" s="1"/>
  <c r="L507" i="1" s="1"/>
  <c r="C508" i="1"/>
  <c r="D508" i="1" s="1"/>
  <c r="E508" i="1" s="1"/>
  <c r="F508" i="1" s="1"/>
  <c r="G508" i="1" s="1"/>
  <c r="H508" i="1" s="1"/>
  <c r="I508" i="1" s="1"/>
  <c r="J508" i="1" s="1"/>
  <c r="K508" i="1" s="1"/>
  <c r="L508" i="1" s="1"/>
  <c r="C509" i="1"/>
  <c r="C510" i="1"/>
  <c r="D510" i="1" s="1"/>
  <c r="E510" i="1" s="1"/>
  <c r="F510" i="1" s="1"/>
  <c r="G510" i="1" s="1"/>
  <c r="H510" i="1" s="1"/>
  <c r="I510" i="1" s="1"/>
  <c r="J510" i="1" s="1"/>
  <c r="K510" i="1" s="1"/>
  <c r="L510" i="1" s="1"/>
  <c r="C511" i="1"/>
  <c r="D511" i="1" s="1"/>
  <c r="E511" i="1" s="1"/>
  <c r="F511" i="1" s="1"/>
  <c r="G511" i="1" s="1"/>
  <c r="H511" i="1" s="1"/>
  <c r="I511" i="1" s="1"/>
  <c r="J511" i="1" s="1"/>
  <c r="K511" i="1" s="1"/>
  <c r="L511" i="1" s="1"/>
  <c r="C512" i="1"/>
  <c r="D512" i="1" s="1"/>
  <c r="E512" i="1" s="1"/>
  <c r="F512" i="1" s="1"/>
  <c r="G512" i="1" s="1"/>
  <c r="H512" i="1" s="1"/>
  <c r="I512" i="1" s="1"/>
  <c r="J512" i="1" s="1"/>
  <c r="K512" i="1" s="1"/>
  <c r="L512" i="1" s="1"/>
  <c r="C513" i="1"/>
  <c r="C514" i="1"/>
  <c r="D514" i="1" s="1"/>
  <c r="E514" i="1" s="1"/>
  <c r="F514" i="1" s="1"/>
  <c r="G514" i="1" s="1"/>
  <c r="H514" i="1" s="1"/>
  <c r="I514" i="1" s="1"/>
  <c r="J514" i="1" s="1"/>
  <c r="K514" i="1" s="1"/>
  <c r="L514" i="1" s="1"/>
  <c r="C515" i="1"/>
  <c r="D515" i="1" s="1"/>
  <c r="E515" i="1" s="1"/>
  <c r="F515" i="1" s="1"/>
  <c r="G515" i="1" s="1"/>
  <c r="H515" i="1" s="1"/>
  <c r="I515" i="1" s="1"/>
  <c r="J515" i="1" s="1"/>
  <c r="K515" i="1" s="1"/>
  <c r="L515" i="1" s="1"/>
  <c r="C516" i="1"/>
  <c r="D516" i="1" s="1"/>
  <c r="E516" i="1" s="1"/>
  <c r="F516" i="1" s="1"/>
  <c r="G516" i="1" s="1"/>
  <c r="H516" i="1" s="1"/>
  <c r="I516" i="1" s="1"/>
  <c r="J516" i="1" s="1"/>
  <c r="K516" i="1" s="1"/>
  <c r="L516" i="1" s="1"/>
  <c r="C517" i="1"/>
  <c r="C518" i="1"/>
  <c r="D518" i="1" s="1"/>
  <c r="E518" i="1" s="1"/>
  <c r="F518" i="1" s="1"/>
  <c r="G518" i="1" s="1"/>
  <c r="H518" i="1" s="1"/>
  <c r="I518" i="1" s="1"/>
  <c r="J518" i="1" s="1"/>
  <c r="K518" i="1" s="1"/>
  <c r="L518" i="1" s="1"/>
  <c r="C519" i="1"/>
  <c r="D519" i="1" s="1"/>
  <c r="E519" i="1" s="1"/>
  <c r="F519" i="1" s="1"/>
  <c r="G519" i="1" s="1"/>
  <c r="H519" i="1" s="1"/>
  <c r="I519" i="1" s="1"/>
  <c r="J519" i="1" s="1"/>
  <c r="K519" i="1" s="1"/>
  <c r="L519" i="1" s="1"/>
  <c r="C520" i="1"/>
  <c r="D520" i="1" s="1"/>
  <c r="E520" i="1" s="1"/>
  <c r="F520" i="1" s="1"/>
  <c r="G520" i="1" s="1"/>
  <c r="H520" i="1" s="1"/>
  <c r="I520" i="1" s="1"/>
  <c r="J520" i="1" s="1"/>
  <c r="K520" i="1" s="1"/>
  <c r="L520" i="1" s="1"/>
  <c r="C521" i="1"/>
  <c r="C522" i="1"/>
  <c r="D522" i="1" s="1"/>
  <c r="E522" i="1" s="1"/>
  <c r="F522" i="1" s="1"/>
  <c r="G522" i="1" s="1"/>
  <c r="H522" i="1" s="1"/>
  <c r="I522" i="1" s="1"/>
  <c r="J522" i="1" s="1"/>
  <c r="K522" i="1" s="1"/>
  <c r="L522" i="1" s="1"/>
  <c r="C523" i="1"/>
  <c r="D523" i="1" s="1"/>
  <c r="E523" i="1" s="1"/>
  <c r="F523" i="1" s="1"/>
  <c r="G523" i="1" s="1"/>
  <c r="H523" i="1" s="1"/>
  <c r="I523" i="1" s="1"/>
  <c r="J523" i="1" s="1"/>
  <c r="K523" i="1" s="1"/>
  <c r="L523" i="1" s="1"/>
  <c r="C524" i="1"/>
  <c r="D524" i="1" s="1"/>
  <c r="E524" i="1" s="1"/>
  <c r="F524" i="1" s="1"/>
  <c r="G524" i="1" s="1"/>
  <c r="H524" i="1" s="1"/>
  <c r="I524" i="1" s="1"/>
  <c r="J524" i="1" s="1"/>
  <c r="K524" i="1" s="1"/>
  <c r="L524" i="1" s="1"/>
  <c r="C525" i="1"/>
  <c r="C526" i="1"/>
  <c r="D526" i="1" s="1"/>
  <c r="E526" i="1" s="1"/>
  <c r="F526" i="1" s="1"/>
  <c r="G526" i="1" s="1"/>
  <c r="H526" i="1" s="1"/>
  <c r="I526" i="1" s="1"/>
  <c r="J526" i="1" s="1"/>
  <c r="K526" i="1" s="1"/>
  <c r="L526" i="1" s="1"/>
  <c r="C527" i="1"/>
  <c r="D527" i="1" s="1"/>
  <c r="E527" i="1" s="1"/>
  <c r="F527" i="1" s="1"/>
  <c r="G527" i="1" s="1"/>
  <c r="H527" i="1" s="1"/>
  <c r="I527" i="1" s="1"/>
  <c r="J527" i="1" s="1"/>
  <c r="K527" i="1" s="1"/>
  <c r="L527" i="1" s="1"/>
  <c r="C528" i="1"/>
  <c r="D528" i="1" s="1"/>
  <c r="E528" i="1" s="1"/>
  <c r="F528" i="1" s="1"/>
  <c r="G528" i="1" s="1"/>
  <c r="H528" i="1" s="1"/>
  <c r="I528" i="1" s="1"/>
  <c r="J528" i="1" s="1"/>
  <c r="K528" i="1" s="1"/>
  <c r="L528" i="1" s="1"/>
  <c r="C529" i="1"/>
  <c r="C530" i="1"/>
  <c r="D530" i="1" s="1"/>
  <c r="C531" i="1"/>
  <c r="D531" i="1" s="1"/>
  <c r="E531" i="1" s="1"/>
  <c r="F531" i="1" s="1"/>
  <c r="G531" i="1" s="1"/>
  <c r="H531" i="1" s="1"/>
  <c r="I531" i="1" s="1"/>
  <c r="J531" i="1" s="1"/>
  <c r="K531" i="1" s="1"/>
  <c r="L531" i="1" s="1"/>
  <c r="C532" i="1"/>
  <c r="D532" i="1" s="1"/>
  <c r="E532" i="1" s="1"/>
  <c r="F532" i="1" s="1"/>
  <c r="G532" i="1" s="1"/>
  <c r="H532" i="1" s="1"/>
  <c r="I532" i="1" s="1"/>
  <c r="J532" i="1" s="1"/>
  <c r="K532" i="1" s="1"/>
  <c r="L532" i="1" s="1"/>
  <c r="C533" i="1"/>
  <c r="C534" i="1"/>
  <c r="D534" i="1" s="1"/>
  <c r="E534" i="1" s="1"/>
  <c r="F534" i="1" s="1"/>
  <c r="G534" i="1" s="1"/>
  <c r="H534" i="1" s="1"/>
  <c r="I534" i="1" s="1"/>
  <c r="J534" i="1" s="1"/>
  <c r="K534" i="1" s="1"/>
  <c r="L534" i="1" s="1"/>
  <c r="C535" i="1"/>
  <c r="D535" i="1" s="1"/>
  <c r="E535" i="1" s="1"/>
  <c r="F535" i="1" s="1"/>
  <c r="G535" i="1" s="1"/>
  <c r="H535" i="1" s="1"/>
  <c r="I535" i="1" s="1"/>
  <c r="J535" i="1" s="1"/>
  <c r="K535" i="1" s="1"/>
  <c r="L535" i="1" s="1"/>
  <c r="C536" i="1"/>
  <c r="D536" i="1" s="1"/>
  <c r="E536" i="1" s="1"/>
  <c r="F536" i="1" s="1"/>
  <c r="G536" i="1" s="1"/>
  <c r="H536" i="1" s="1"/>
  <c r="I536" i="1" s="1"/>
  <c r="J536" i="1" s="1"/>
  <c r="K536" i="1" s="1"/>
  <c r="L536" i="1" s="1"/>
  <c r="C537" i="1"/>
  <c r="C538" i="1"/>
  <c r="D538" i="1" s="1"/>
  <c r="E538" i="1" s="1"/>
  <c r="F538" i="1" s="1"/>
  <c r="G538" i="1" s="1"/>
  <c r="H538" i="1" s="1"/>
  <c r="I538" i="1" s="1"/>
  <c r="J538" i="1" s="1"/>
  <c r="K538" i="1" s="1"/>
  <c r="L538" i="1" s="1"/>
  <c r="C539" i="1"/>
  <c r="D539" i="1" s="1"/>
  <c r="E539" i="1" s="1"/>
  <c r="F539" i="1" s="1"/>
  <c r="G539" i="1" s="1"/>
  <c r="H539" i="1" s="1"/>
  <c r="I539" i="1" s="1"/>
  <c r="J539" i="1" s="1"/>
  <c r="K539" i="1" s="1"/>
  <c r="L539" i="1" s="1"/>
  <c r="C540" i="1"/>
  <c r="D540" i="1" s="1"/>
  <c r="E540" i="1" s="1"/>
  <c r="F540" i="1" s="1"/>
  <c r="G540" i="1" s="1"/>
  <c r="H540" i="1" s="1"/>
  <c r="I540" i="1" s="1"/>
  <c r="J540" i="1" s="1"/>
  <c r="K540" i="1" s="1"/>
  <c r="L540" i="1" s="1"/>
  <c r="C541" i="1"/>
  <c r="C542" i="1"/>
  <c r="D542" i="1" s="1"/>
  <c r="E542" i="1" s="1"/>
  <c r="F542" i="1" s="1"/>
  <c r="G542" i="1" s="1"/>
  <c r="H542" i="1" s="1"/>
  <c r="I542" i="1" s="1"/>
  <c r="J542" i="1" s="1"/>
  <c r="K542" i="1" s="1"/>
  <c r="L542" i="1" s="1"/>
  <c r="C543" i="1"/>
  <c r="D543" i="1" s="1"/>
  <c r="E543" i="1" s="1"/>
  <c r="F543" i="1" s="1"/>
  <c r="G543" i="1" s="1"/>
  <c r="H543" i="1" s="1"/>
  <c r="I543" i="1" s="1"/>
  <c r="J543" i="1" s="1"/>
  <c r="K543" i="1" s="1"/>
  <c r="L543" i="1" s="1"/>
  <c r="C544" i="1"/>
  <c r="D544" i="1" s="1"/>
  <c r="E544" i="1" s="1"/>
  <c r="F544" i="1" s="1"/>
  <c r="G544" i="1" s="1"/>
  <c r="H544" i="1" s="1"/>
  <c r="I544" i="1" s="1"/>
  <c r="J544" i="1" s="1"/>
  <c r="K544" i="1" s="1"/>
  <c r="L544" i="1" s="1"/>
  <c r="C545" i="1"/>
  <c r="C546" i="1"/>
  <c r="D546" i="1" s="1"/>
  <c r="E546" i="1" s="1"/>
  <c r="F546" i="1" s="1"/>
  <c r="G546" i="1" s="1"/>
  <c r="H546" i="1" s="1"/>
  <c r="I546" i="1" s="1"/>
  <c r="J546" i="1" s="1"/>
  <c r="K546" i="1" s="1"/>
  <c r="L546" i="1" s="1"/>
  <c r="C547" i="1"/>
  <c r="D547" i="1" s="1"/>
  <c r="E547" i="1" s="1"/>
  <c r="F547" i="1" s="1"/>
  <c r="G547" i="1" s="1"/>
  <c r="H547" i="1" s="1"/>
  <c r="I547" i="1" s="1"/>
  <c r="J547" i="1" s="1"/>
  <c r="K547" i="1" s="1"/>
  <c r="L547" i="1" s="1"/>
  <c r="C548" i="1"/>
  <c r="D548" i="1" s="1"/>
  <c r="E548" i="1" s="1"/>
  <c r="F548" i="1" s="1"/>
  <c r="G548" i="1" s="1"/>
  <c r="H548" i="1" s="1"/>
  <c r="I548" i="1" s="1"/>
  <c r="J548" i="1" s="1"/>
  <c r="K548" i="1" s="1"/>
  <c r="L548" i="1" s="1"/>
  <c r="C549" i="1"/>
  <c r="C550" i="1"/>
  <c r="D550" i="1" s="1"/>
  <c r="E550" i="1" s="1"/>
  <c r="F550" i="1" s="1"/>
  <c r="G550" i="1" s="1"/>
  <c r="H550" i="1" s="1"/>
  <c r="I550" i="1" s="1"/>
  <c r="J550" i="1" s="1"/>
  <c r="K550" i="1" s="1"/>
  <c r="L550" i="1" s="1"/>
  <c r="C551" i="1"/>
  <c r="D551" i="1" s="1"/>
  <c r="E551" i="1" s="1"/>
  <c r="F551" i="1" s="1"/>
  <c r="G551" i="1" s="1"/>
  <c r="H551" i="1" s="1"/>
  <c r="I551" i="1" s="1"/>
  <c r="J551" i="1" s="1"/>
  <c r="K551" i="1" s="1"/>
  <c r="L551" i="1" s="1"/>
  <c r="C552" i="1"/>
  <c r="D552" i="1" s="1"/>
  <c r="E552" i="1" s="1"/>
  <c r="F552" i="1" s="1"/>
  <c r="G552" i="1" s="1"/>
  <c r="H552" i="1" s="1"/>
  <c r="I552" i="1" s="1"/>
  <c r="J552" i="1" s="1"/>
  <c r="K552" i="1" s="1"/>
  <c r="L552" i="1" s="1"/>
  <c r="C553" i="1"/>
  <c r="C554" i="1"/>
  <c r="D554" i="1" s="1"/>
  <c r="E554" i="1" s="1"/>
  <c r="F554" i="1" s="1"/>
  <c r="G554" i="1" s="1"/>
  <c r="H554" i="1" s="1"/>
  <c r="I554" i="1" s="1"/>
  <c r="J554" i="1" s="1"/>
  <c r="K554" i="1" s="1"/>
  <c r="L554" i="1" s="1"/>
  <c r="C555" i="1"/>
  <c r="D555" i="1" s="1"/>
  <c r="E555" i="1" s="1"/>
  <c r="F555" i="1" s="1"/>
  <c r="G555" i="1" s="1"/>
  <c r="H555" i="1" s="1"/>
  <c r="I555" i="1" s="1"/>
  <c r="J555" i="1" s="1"/>
  <c r="K555" i="1" s="1"/>
  <c r="L555" i="1" s="1"/>
  <c r="C556" i="1"/>
  <c r="D556" i="1" s="1"/>
  <c r="E556" i="1" s="1"/>
  <c r="F556" i="1" s="1"/>
  <c r="G556" i="1" s="1"/>
  <c r="H556" i="1" s="1"/>
  <c r="I556" i="1" s="1"/>
  <c r="J556" i="1" s="1"/>
  <c r="K556" i="1" s="1"/>
  <c r="L556" i="1" s="1"/>
  <c r="C557" i="1"/>
  <c r="C558" i="1"/>
  <c r="D558" i="1" s="1"/>
  <c r="E558" i="1" s="1"/>
  <c r="F558" i="1" s="1"/>
  <c r="G558" i="1" s="1"/>
  <c r="H558" i="1" s="1"/>
  <c r="I558" i="1" s="1"/>
  <c r="J558" i="1" s="1"/>
  <c r="K558" i="1" s="1"/>
  <c r="L558" i="1" s="1"/>
  <c r="C559" i="1"/>
  <c r="D559" i="1" s="1"/>
  <c r="E559" i="1" s="1"/>
  <c r="F559" i="1" s="1"/>
  <c r="G559" i="1" s="1"/>
  <c r="H559" i="1" s="1"/>
  <c r="I559" i="1" s="1"/>
  <c r="J559" i="1" s="1"/>
  <c r="K559" i="1" s="1"/>
  <c r="L559" i="1" s="1"/>
  <c r="C560" i="1"/>
  <c r="D560" i="1" s="1"/>
  <c r="E560" i="1" s="1"/>
  <c r="F560" i="1" s="1"/>
  <c r="G560" i="1" s="1"/>
  <c r="H560" i="1" s="1"/>
  <c r="I560" i="1" s="1"/>
  <c r="J560" i="1" s="1"/>
  <c r="K560" i="1" s="1"/>
  <c r="L560" i="1" s="1"/>
  <c r="C561" i="1"/>
  <c r="C562" i="1"/>
  <c r="D562" i="1" s="1"/>
  <c r="C563" i="1"/>
  <c r="D563" i="1" s="1"/>
  <c r="E563" i="1" s="1"/>
  <c r="F563" i="1" s="1"/>
  <c r="G563" i="1" s="1"/>
  <c r="H563" i="1" s="1"/>
  <c r="I563" i="1" s="1"/>
  <c r="J563" i="1" s="1"/>
  <c r="K563" i="1" s="1"/>
  <c r="L563" i="1" s="1"/>
  <c r="C564" i="1"/>
  <c r="D564" i="1" s="1"/>
  <c r="E564" i="1" s="1"/>
  <c r="F564" i="1" s="1"/>
  <c r="G564" i="1" s="1"/>
  <c r="H564" i="1" s="1"/>
  <c r="I564" i="1" s="1"/>
  <c r="J564" i="1" s="1"/>
  <c r="K564" i="1" s="1"/>
  <c r="L564" i="1" s="1"/>
  <c r="C565" i="1"/>
  <c r="C566" i="1"/>
  <c r="D566" i="1" s="1"/>
  <c r="E566" i="1" s="1"/>
  <c r="F566" i="1" s="1"/>
  <c r="G566" i="1" s="1"/>
  <c r="H566" i="1" s="1"/>
  <c r="I566" i="1" s="1"/>
  <c r="J566" i="1" s="1"/>
  <c r="K566" i="1" s="1"/>
  <c r="L566" i="1" s="1"/>
  <c r="C567" i="1"/>
  <c r="D567" i="1" s="1"/>
  <c r="E567" i="1" s="1"/>
  <c r="F567" i="1" s="1"/>
  <c r="G567" i="1" s="1"/>
  <c r="H567" i="1" s="1"/>
  <c r="I567" i="1" s="1"/>
  <c r="J567" i="1" s="1"/>
  <c r="K567" i="1" s="1"/>
  <c r="L567" i="1" s="1"/>
  <c r="C568" i="1"/>
  <c r="D568" i="1" s="1"/>
  <c r="E568" i="1" s="1"/>
  <c r="F568" i="1" s="1"/>
  <c r="G568" i="1" s="1"/>
  <c r="H568" i="1" s="1"/>
  <c r="I568" i="1" s="1"/>
  <c r="J568" i="1" s="1"/>
  <c r="K568" i="1" s="1"/>
  <c r="L568" i="1" s="1"/>
  <c r="C569" i="1"/>
  <c r="C570" i="1"/>
  <c r="D570" i="1" s="1"/>
  <c r="E570" i="1" s="1"/>
  <c r="F570" i="1" s="1"/>
  <c r="G570" i="1" s="1"/>
  <c r="H570" i="1" s="1"/>
  <c r="I570" i="1" s="1"/>
  <c r="J570" i="1" s="1"/>
  <c r="K570" i="1" s="1"/>
  <c r="L570" i="1" s="1"/>
  <c r="C571" i="1"/>
  <c r="D571" i="1" s="1"/>
  <c r="E571" i="1" s="1"/>
  <c r="F571" i="1" s="1"/>
  <c r="G571" i="1" s="1"/>
  <c r="H571" i="1" s="1"/>
  <c r="I571" i="1" s="1"/>
  <c r="J571" i="1" s="1"/>
  <c r="K571" i="1" s="1"/>
  <c r="L571" i="1" s="1"/>
  <c r="C572" i="1"/>
  <c r="D572" i="1" s="1"/>
  <c r="E572" i="1" s="1"/>
  <c r="F572" i="1" s="1"/>
  <c r="G572" i="1" s="1"/>
  <c r="H572" i="1" s="1"/>
  <c r="I572" i="1" s="1"/>
  <c r="J572" i="1" s="1"/>
  <c r="K572" i="1" s="1"/>
  <c r="L572" i="1" s="1"/>
  <c r="C573" i="1"/>
  <c r="C574" i="1"/>
  <c r="D574" i="1" s="1"/>
  <c r="E574" i="1" s="1"/>
  <c r="F574" i="1" s="1"/>
  <c r="G574" i="1" s="1"/>
  <c r="H574" i="1" s="1"/>
  <c r="I574" i="1" s="1"/>
  <c r="J574" i="1" s="1"/>
  <c r="K574" i="1" s="1"/>
  <c r="L574" i="1" s="1"/>
  <c r="C575" i="1"/>
  <c r="D575" i="1" s="1"/>
  <c r="E575" i="1" s="1"/>
  <c r="F575" i="1" s="1"/>
  <c r="G575" i="1" s="1"/>
  <c r="H575" i="1" s="1"/>
  <c r="I575" i="1" s="1"/>
  <c r="J575" i="1" s="1"/>
  <c r="K575" i="1" s="1"/>
  <c r="L575" i="1" s="1"/>
  <c r="C576" i="1"/>
  <c r="D576" i="1" s="1"/>
  <c r="E576" i="1" s="1"/>
  <c r="F576" i="1" s="1"/>
  <c r="G576" i="1" s="1"/>
  <c r="H576" i="1" s="1"/>
  <c r="I576" i="1" s="1"/>
  <c r="J576" i="1" s="1"/>
  <c r="K576" i="1" s="1"/>
  <c r="L576" i="1" s="1"/>
  <c r="C577" i="1"/>
  <c r="C578" i="1"/>
  <c r="D578" i="1" s="1"/>
  <c r="E578" i="1" s="1"/>
  <c r="F578" i="1" s="1"/>
  <c r="G578" i="1" s="1"/>
  <c r="H578" i="1" s="1"/>
  <c r="I578" i="1" s="1"/>
  <c r="J578" i="1" s="1"/>
  <c r="K578" i="1" s="1"/>
  <c r="L578" i="1" s="1"/>
  <c r="C579" i="1"/>
  <c r="D579" i="1" s="1"/>
  <c r="E579" i="1" s="1"/>
  <c r="F579" i="1" s="1"/>
  <c r="G579" i="1" s="1"/>
  <c r="H579" i="1" s="1"/>
  <c r="I579" i="1" s="1"/>
  <c r="J579" i="1" s="1"/>
  <c r="K579" i="1" s="1"/>
  <c r="L579" i="1" s="1"/>
  <c r="C580" i="1"/>
  <c r="D580" i="1" s="1"/>
  <c r="E580" i="1" s="1"/>
  <c r="F580" i="1" s="1"/>
  <c r="G580" i="1" s="1"/>
  <c r="H580" i="1" s="1"/>
  <c r="I580" i="1" s="1"/>
  <c r="J580" i="1" s="1"/>
  <c r="K580" i="1" s="1"/>
  <c r="L580" i="1" s="1"/>
  <c r="C581" i="1"/>
  <c r="C582" i="1"/>
  <c r="D582" i="1" s="1"/>
  <c r="E582" i="1" s="1"/>
  <c r="F582" i="1" s="1"/>
  <c r="G582" i="1" s="1"/>
  <c r="H582" i="1" s="1"/>
  <c r="I582" i="1" s="1"/>
  <c r="J582" i="1" s="1"/>
  <c r="K582" i="1" s="1"/>
  <c r="L582" i="1" s="1"/>
  <c r="C583" i="1"/>
  <c r="D583" i="1" s="1"/>
  <c r="E583" i="1" s="1"/>
  <c r="F583" i="1" s="1"/>
  <c r="G583" i="1" s="1"/>
  <c r="H583" i="1" s="1"/>
  <c r="I583" i="1" s="1"/>
  <c r="J583" i="1" s="1"/>
  <c r="K583" i="1" s="1"/>
  <c r="L583" i="1" s="1"/>
  <c r="C584" i="1"/>
  <c r="D584" i="1" s="1"/>
  <c r="E584" i="1" s="1"/>
  <c r="F584" i="1" s="1"/>
  <c r="G584" i="1" s="1"/>
  <c r="H584" i="1" s="1"/>
  <c r="I584" i="1" s="1"/>
  <c r="J584" i="1" s="1"/>
  <c r="K584" i="1" s="1"/>
  <c r="L584" i="1" s="1"/>
  <c r="C585" i="1"/>
  <c r="C586" i="1"/>
  <c r="D586" i="1" s="1"/>
  <c r="E586" i="1" s="1"/>
  <c r="F586" i="1" s="1"/>
  <c r="G586" i="1" s="1"/>
  <c r="H586" i="1" s="1"/>
  <c r="I586" i="1" s="1"/>
  <c r="J586" i="1" s="1"/>
  <c r="K586" i="1" s="1"/>
  <c r="L586" i="1" s="1"/>
  <c r="C587" i="1"/>
  <c r="D587" i="1" s="1"/>
  <c r="E587" i="1" s="1"/>
  <c r="F587" i="1" s="1"/>
  <c r="G587" i="1" s="1"/>
  <c r="H587" i="1" s="1"/>
  <c r="I587" i="1" s="1"/>
  <c r="J587" i="1" s="1"/>
  <c r="K587" i="1" s="1"/>
  <c r="L587" i="1" s="1"/>
  <c r="C588" i="1"/>
  <c r="D588" i="1" s="1"/>
  <c r="E588" i="1" s="1"/>
  <c r="F588" i="1" s="1"/>
  <c r="G588" i="1" s="1"/>
  <c r="H588" i="1" s="1"/>
  <c r="I588" i="1" s="1"/>
  <c r="J588" i="1" s="1"/>
  <c r="K588" i="1" s="1"/>
  <c r="L588" i="1" s="1"/>
  <c r="C589" i="1"/>
  <c r="C590" i="1"/>
  <c r="D590" i="1" s="1"/>
  <c r="E590" i="1" s="1"/>
  <c r="F590" i="1" s="1"/>
  <c r="G590" i="1" s="1"/>
  <c r="H590" i="1" s="1"/>
  <c r="I590" i="1" s="1"/>
  <c r="J590" i="1" s="1"/>
  <c r="K590" i="1" s="1"/>
  <c r="L590" i="1" s="1"/>
  <c r="C591" i="1"/>
  <c r="D591" i="1" s="1"/>
  <c r="E591" i="1" s="1"/>
  <c r="F591" i="1" s="1"/>
  <c r="G591" i="1" s="1"/>
  <c r="H591" i="1" s="1"/>
  <c r="I591" i="1" s="1"/>
  <c r="J591" i="1" s="1"/>
  <c r="K591" i="1" s="1"/>
  <c r="L591" i="1" s="1"/>
  <c r="C592" i="1"/>
  <c r="D592" i="1" s="1"/>
  <c r="E592" i="1" s="1"/>
  <c r="F592" i="1" s="1"/>
  <c r="G592" i="1" s="1"/>
  <c r="H592" i="1" s="1"/>
  <c r="I592" i="1" s="1"/>
  <c r="J592" i="1" s="1"/>
  <c r="K592" i="1" s="1"/>
  <c r="L592" i="1" s="1"/>
  <c r="C593" i="1"/>
  <c r="C594" i="1"/>
  <c r="D594" i="1" s="1"/>
  <c r="E594" i="1" s="1"/>
  <c r="F594" i="1" s="1"/>
  <c r="G594" i="1" s="1"/>
  <c r="H594" i="1" s="1"/>
  <c r="I594" i="1" s="1"/>
  <c r="J594" i="1" s="1"/>
  <c r="K594" i="1" s="1"/>
  <c r="L594" i="1" s="1"/>
  <c r="C595" i="1"/>
  <c r="D595" i="1" s="1"/>
  <c r="E595" i="1" s="1"/>
  <c r="F595" i="1" s="1"/>
  <c r="G595" i="1" s="1"/>
  <c r="H595" i="1" s="1"/>
  <c r="I595" i="1" s="1"/>
  <c r="J595" i="1" s="1"/>
  <c r="K595" i="1" s="1"/>
  <c r="L595" i="1" s="1"/>
  <c r="C596" i="1"/>
  <c r="D596" i="1" s="1"/>
  <c r="E596" i="1" s="1"/>
  <c r="F596" i="1" s="1"/>
  <c r="G596" i="1" s="1"/>
  <c r="H596" i="1" s="1"/>
  <c r="I596" i="1" s="1"/>
  <c r="J596" i="1" s="1"/>
  <c r="K596" i="1" s="1"/>
  <c r="L596" i="1" s="1"/>
  <c r="C597" i="1"/>
  <c r="C598" i="1"/>
  <c r="D598" i="1" s="1"/>
  <c r="E598" i="1" s="1"/>
  <c r="F598" i="1" s="1"/>
  <c r="G598" i="1" s="1"/>
  <c r="H598" i="1" s="1"/>
  <c r="I598" i="1" s="1"/>
  <c r="J598" i="1" s="1"/>
  <c r="K598" i="1" s="1"/>
  <c r="L598" i="1" s="1"/>
  <c r="C599" i="1"/>
  <c r="D599" i="1" s="1"/>
  <c r="E599" i="1" s="1"/>
  <c r="F599" i="1" s="1"/>
  <c r="G599" i="1" s="1"/>
  <c r="H599" i="1" s="1"/>
  <c r="I599" i="1" s="1"/>
  <c r="J599" i="1" s="1"/>
  <c r="K599" i="1" s="1"/>
  <c r="L599" i="1" s="1"/>
  <c r="C600" i="1"/>
  <c r="D600" i="1" s="1"/>
  <c r="E600" i="1" s="1"/>
  <c r="F600" i="1" s="1"/>
  <c r="G600" i="1" s="1"/>
  <c r="H600" i="1" s="1"/>
  <c r="I600" i="1" s="1"/>
  <c r="J600" i="1" s="1"/>
  <c r="K600" i="1" s="1"/>
  <c r="L600" i="1" s="1"/>
  <c r="C601" i="1"/>
  <c r="C602" i="1"/>
  <c r="D602" i="1" s="1"/>
  <c r="E602" i="1" s="1"/>
  <c r="F602" i="1" s="1"/>
  <c r="G602" i="1" s="1"/>
  <c r="H602" i="1" s="1"/>
  <c r="I602" i="1" s="1"/>
  <c r="J602" i="1" s="1"/>
  <c r="K602" i="1" s="1"/>
  <c r="L602" i="1" s="1"/>
  <c r="C603" i="1"/>
  <c r="D603" i="1" s="1"/>
  <c r="E603" i="1" s="1"/>
  <c r="F603" i="1" s="1"/>
  <c r="G603" i="1" s="1"/>
  <c r="H603" i="1" s="1"/>
  <c r="I603" i="1" s="1"/>
  <c r="J603" i="1" s="1"/>
  <c r="K603" i="1" s="1"/>
  <c r="L603" i="1" s="1"/>
  <c r="C604" i="1"/>
  <c r="D604" i="1" s="1"/>
  <c r="E604" i="1" s="1"/>
  <c r="F604" i="1" s="1"/>
  <c r="G604" i="1" s="1"/>
  <c r="H604" i="1" s="1"/>
  <c r="I604" i="1" s="1"/>
  <c r="J604" i="1" s="1"/>
  <c r="K604" i="1" s="1"/>
  <c r="L604" i="1" s="1"/>
  <c r="C605" i="1"/>
  <c r="C606" i="1"/>
  <c r="D606" i="1" s="1"/>
  <c r="E606" i="1" s="1"/>
  <c r="F606" i="1" s="1"/>
  <c r="G606" i="1" s="1"/>
  <c r="H606" i="1" s="1"/>
  <c r="I606" i="1" s="1"/>
  <c r="J606" i="1" s="1"/>
  <c r="K606" i="1" s="1"/>
  <c r="L606" i="1" s="1"/>
  <c r="C607" i="1"/>
  <c r="D607" i="1" s="1"/>
  <c r="E607" i="1" s="1"/>
  <c r="F607" i="1" s="1"/>
  <c r="G607" i="1" s="1"/>
  <c r="H607" i="1" s="1"/>
  <c r="I607" i="1" s="1"/>
  <c r="J607" i="1" s="1"/>
  <c r="K607" i="1" s="1"/>
  <c r="L607" i="1" s="1"/>
  <c r="C608" i="1"/>
  <c r="D608" i="1" s="1"/>
  <c r="E608" i="1" s="1"/>
  <c r="F608" i="1" s="1"/>
  <c r="G608" i="1" s="1"/>
  <c r="H608" i="1" s="1"/>
  <c r="I608" i="1" s="1"/>
  <c r="J608" i="1" s="1"/>
  <c r="K608" i="1" s="1"/>
  <c r="L608" i="1" s="1"/>
  <c r="C609" i="1"/>
  <c r="C610" i="1"/>
  <c r="D610" i="1" s="1"/>
  <c r="E610" i="1" s="1"/>
  <c r="F610" i="1" s="1"/>
  <c r="G610" i="1" s="1"/>
  <c r="H610" i="1" s="1"/>
  <c r="I610" i="1" s="1"/>
  <c r="J610" i="1" s="1"/>
  <c r="K610" i="1" s="1"/>
  <c r="L610" i="1" s="1"/>
  <c r="C611" i="1"/>
  <c r="D611" i="1" s="1"/>
  <c r="E611" i="1" s="1"/>
  <c r="F611" i="1" s="1"/>
  <c r="G611" i="1" s="1"/>
  <c r="H611" i="1" s="1"/>
  <c r="I611" i="1" s="1"/>
  <c r="J611" i="1" s="1"/>
  <c r="K611" i="1" s="1"/>
  <c r="L611" i="1" s="1"/>
  <c r="C612" i="1"/>
  <c r="D612" i="1" s="1"/>
  <c r="E612" i="1" s="1"/>
  <c r="F612" i="1" s="1"/>
  <c r="G612" i="1" s="1"/>
  <c r="H612" i="1" s="1"/>
  <c r="I612" i="1" s="1"/>
  <c r="J612" i="1" s="1"/>
  <c r="K612" i="1" s="1"/>
  <c r="L612" i="1" s="1"/>
  <c r="C613" i="1"/>
  <c r="C614" i="1"/>
  <c r="D614" i="1" s="1"/>
  <c r="E614" i="1" s="1"/>
  <c r="F614" i="1" s="1"/>
  <c r="G614" i="1" s="1"/>
  <c r="H614" i="1" s="1"/>
  <c r="I614" i="1" s="1"/>
  <c r="J614" i="1" s="1"/>
  <c r="K614" i="1" s="1"/>
  <c r="L614" i="1" s="1"/>
  <c r="C615" i="1"/>
  <c r="D615" i="1" s="1"/>
  <c r="E615" i="1" s="1"/>
  <c r="F615" i="1" s="1"/>
  <c r="G615" i="1" s="1"/>
  <c r="H615" i="1" s="1"/>
  <c r="I615" i="1" s="1"/>
  <c r="J615" i="1" s="1"/>
  <c r="K615" i="1" s="1"/>
  <c r="L615" i="1" s="1"/>
  <c r="C616" i="1"/>
  <c r="D616" i="1" s="1"/>
  <c r="E616" i="1" s="1"/>
  <c r="F616" i="1" s="1"/>
  <c r="G616" i="1" s="1"/>
  <c r="H616" i="1" s="1"/>
  <c r="I616" i="1" s="1"/>
  <c r="J616" i="1" s="1"/>
  <c r="K616" i="1" s="1"/>
  <c r="L616" i="1" s="1"/>
  <c r="C617" i="1"/>
  <c r="C618" i="1"/>
  <c r="D618" i="1" s="1"/>
  <c r="E618" i="1" s="1"/>
  <c r="F618" i="1" s="1"/>
  <c r="G618" i="1" s="1"/>
  <c r="H618" i="1" s="1"/>
  <c r="I618" i="1" s="1"/>
  <c r="J618" i="1" s="1"/>
  <c r="K618" i="1" s="1"/>
  <c r="L618" i="1" s="1"/>
  <c r="C619" i="1"/>
  <c r="D619" i="1" s="1"/>
  <c r="E619" i="1" s="1"/>
  <c r="F619" i="1" s="1"/>
  <c r="G619" i="1" s="1"/>
  <c r="H619" i="1" s="1"/>
  <c r="I619" i="1" s="1"/>
  <c r="J619" i="1" s="1"/>
  <c r="K619" i="1" s="1"/>
  <c r="L619" i="1" s="1"/>
  <c r="C620" i="1"/>
  <c r="D620" i="1" s="1"/>
  <c r="E620" i="1" s="1"/>
  <c r="F620" i="1" s="1"/>
  <c r="G620" i="1" s="1"/>
  <c r="H620" i="1" s="1"/>
  <c r="I620" i="1" s="1"/>
  <c r="J620" i="1" s="1"/>
  <c r="K620" i="1" s="1"/>
  <c r="L620" i="1" s="1"/>
  <c r="C621" i="1"/>
  <c r="C622" i="1"/>
  <c r="D622" i="1" s="1"/>
  <c r="E622" i="1" s="1"/>
  <c r="F622" i="1" s="1"/>
  <c r="G622" i="1" s="1"/>
  <c r="H622" i="1" s="1"/>
  <c r="I622" i="1" s="1"/>
  <c r="J622" i="1" s="1"/>
  <c r="K622" i="1" s="1"/>
  <c r="L622" i="1" s="1"/>
  <c r="C623" i="1"/>
  <c r="D623" i="1" s="1"/>
  <c r="E623" i="1" s="1"/>
  <c r="F623" i="1" s="1"/>
  <c r="G623" i="1" s="1"/>
  <c r="H623" i="1" s="1"/>
  <c r="I623" i="1" s="1"/>
  <c r="J623" i="1" s="1"/>
  <c r="K623" i="1" s="1"/>
  <c r="L623" i="1" s="1"/>
  <c r="C624" i="1"/>
  <c r="D624" i="1" s="1"/>
  <c r="E624" i="1" s="1"/>
  <c r="F624" i="1" s="1"/>
  <c r="G624" i="1" s="1"/>
  <c r="H624" i="1" s="1"/>
  <c r="I624" i="1" s="1"/>
  <c r="J624" i="1" s="1"/>
  <c r="K624" i="1" s="1"/>
  <c r="L624" i="1" s="1"/>
  <c r="C625" i="1"/>
  <c r="C626" i="1"/>
  <c r="D626" i="1" s="1"/>
  <c r="E626" i="1" s="1"/>
  <c r="F626" i="1" s="1"/>
  <c r="G626" i="1" s="1"/>
  <c r="H626" i="1" s="1"/>
  <c r="I626" i="1" s="1"/>
  <c r="J626" i="1" s="1"/>
  <c r="K626" i="1" s="1"/>
  <c r="L626" i="1" s="1"/>
  <c r="C627" i="1"/>
  <c r="D627" i="1" s="1"/>
  <c r="E627" i="1" s="1"/>
  <c r="F627" i="1" s="1"/>
  <c r="G627" i="1" s="1"/>
  <c r="H627" i="1" s="1"/>
  <c r="I627" i="1" s="1"/>
  <c r="J627" i="1" s="1"/>
  <c r="K627" i="1" s="1"/>
  <c r="L627" i="1" s="1"/>
  <c r="C628" i="1"/>
  <c r="D628" i="1" s="1"/>
  <c r="E628" i="1" s="1"/>
  <c r="F628" i="1" s="1"/>
  <c r="G628" i="1" s="1"/>
  <c r="H628" i="1" s="1"/>
  <c r="I628" i="1" s="1"/>
  <c r="J628" i="1" s="1"/>
  <c r="K628" i="1" s="1"/>
  <c r="L628" i="1" s="1"/>
  <c r="C629" i="1"/>
  <c r="C630" i="1"/>
  <c r="D630" i="1" s="1"/>
  <c r="E630" i="1" s="1"/>
  <c r="F630" i="1" s="1"/>
  <c r="G630" i="1" s="1"/>
  <c r="H630" i="1" s="1"/>
  <c r="I630" i="1" s="1"/>
  <c r="J630" i="1" s="1"/>
  <c r="K630" i="1" s="1"/>
  <c r="L630" i="1" s="1"/>
  <c r="C631" i="1"/>
  <c r="D631" i="1" s="1"/>
  <c r="E631" i="1" s="1"/>
  <c r="F631" i="1" s="1"/>
  <c r="G631" i="1" s="1"/>
  <c r="H631" i="1" s="1"/>
  <c r="I631" i="1" s="1"/>
  <c r="J631" i="1" s="1"/>
  <c r="K631" i="1" s="1"/>
  <c r="L631" i="1" s="1"/>
  <c r="C632" i="1"/>
  <c r="D632" i="1" s="1"/>
  <c r="E632" i="1" s="1"/>
  <c r="F632" i="1" s="1"/>
  <c r="G632" i="1" s="1"/>
  <c r="H632" i="1" s="1"/>
  <c r="I632" i="1" s="1"/>
  <c r="J632" i="1" s="1"/>
  <c r="K632" i="1" s="1"/>
  <c r="L632" i="1" s="1"/>
  <c r="C633" i="1"/>
  <c r="C634" i="1"/>
  <c r="D634" i="1" s="1"/>
  <c r="E634" i="1" s="1"/>
  <c r="F634" i="1" s="1"/>
  <c r="G634" i="1" s="1"/>
  <c r="H634" i="1" s="1"/>
  <c r="I634" i="1" s="1"/>
  <c r="J634" i="1" s="1"/>
  <c r="K634" i="1" s="1"/>
  <c r="L634" i="1" s="1"/>
  <c r="C635" i="1"/>
  <c r="D635" i="1" s="1"/>
  <c r="E635" i="1" s="1"/>
  <c r="F635" i="1" s="1"/>
  <c r="G635" i="1" s="1"/>
  <c r="H635" i="1" s="1"/>
  <c r="I635" i="1" s="1"/>
  <c r="J635" i="1" s="1"/>
  <c r="K635" i="1" s="1"/>
  <c r="L635" i="1" s="1"/>
  <c r="C636" i="1"/>
  <c r="D636" i="1" s="1"/>
  <c r="E636" i="1" s="1"/>
  <c r="F636" i="1" s="1"/>
  <c r="G636" i="1" s="1"/>
  <c r="H636" i="1" s="1"/>
  <c r="I636" i="1" s="1"/>
  <c r="J636" i="1" s="1"/>
  <c r="K636" i="1" s="1"/>
  <c r="L636" i="1" s="1"/>
  <c r="C637" i="1"/>
  <c r="C638" i="1"/>
  <c r="D638" i="1" s="1"/>
  <c r="E638" i="1" s="1"/>
  <c r="F638" i="1" s="1"/>
  <c r="G638" i="1" s="1"/>
  <c r="H638" i="1" s="1"/>
  <c r="I638" i="1" s="1"/>
  <c r="J638" i="1" s="1"/>
  <c r="K638" i="1" s="1"/>
  <c r="L638" i="1" s="1"/>
  <c r="C639" i="1"/>
  <c r="D639" i="1" s="1"/>
  <c r="E639" i="1" s="1"/>
  <c r="F639" i="1" s="1"/>
  <c r="G639" i="1" s="1"/>
  <c r="H639" i="1" s="1"/>
  <c r="I639" i="1" s="1"/>
  <c r="J639" i="1" s="1"/>
  <c r="K639" i="1" s="1"/>
  <c r="L639" i="1" s="1"/>
  <c r="C640" i="1"/>
  <c r="D640" i="1" s="1"/>
  <c r="E640" i="1" s="1"/>
  <c r="F640" i="1" s="1"/>
  <c r="G640" i="1" s="1"/>
  <c r="H640" i="1" s="1"/>
  <c r="I640" i="1" s="1"/>
  <c r="J640" i="1" s="1"/>
  <c r="K640" i="1" s="1"/>
  <c r="L640" i="1" s="1"/>
  <c r="C641" i="1"/>
  <c r="C642" i="1"/>
  <c r="D642" i="1" s="1"/>
  <c r="E642" i="1" s="1"/>
  <c r="F642" i="1" s="1"/>
  <c r="G642" i="1" s="1"/>
  <c r="H642" i="1" s="1"/>
  <c r="I642" i="1" s="1"/>
  <c r="J642" i="1" s="1"/>
  <c r="K642" i="1" s="1"/>
  <c r="L642" i="1" s="1"/>
  <c r="C643" i="1"/>
  <c r="D643" i="1" s="1"/>
  <c r="E643" i="1" s="1"/>
  <c r="F643" i="1" s="1"/>
  <c r="G643" i="1" s="1"/>
  <c r="H643" i="1" s="1"/>
  <c r="I643" i="1" s="1"/>
  <c r="J643" i="1" s="1"/>
  <c r="K643" i="1" s="1"/>
  <c r="L643" i="1" s="1"/>
  <c r="C644" i="1"/>
  <c r="D644" i="1" s="1"/>
  <c r="E644" i="1" s="1"/>
  <c r="F644" i="1" s="1"/>
  <c r="G644" i="1" s="1"/>
  <c r="H644" i="1" s="1"/>
  <c r="I644" i="1" s="1"/>
  <c r="J644" i="1" s="1"/>
  <c r="K644" i="1" s="1"/>
  <c r="L644" i="1" s="1"/>
  <c r="C645" i="1"/>
  <c r="C646" i="1"/>
  <c r="D646" i="1" s="1"/>
  <c r="E646" i="1" s="1"/>
  <c r="F646" i="1" s="1"/>
  <c r="G646" i="1" s="1"/>
  <c r="H646" i="1" s="1"/>
  <c r="I646" i="1" s="1"/>
  <c r="J646" i="1" s="1"/>
  <c r="K646" i="1" s="1"/>
  <c r="L646" i="1" s="1"/>
  <c r="C647" i="1"/>
  <c r="D647" i="1" s="1"/>
  <c r="E647" i="1" s="1"/>
  <c r="F647" i="1" s="1"/>
  <c r="G647" i="1" s="1"/>
  <c r="H647" i="1" s="1"/>
  <c r="I647" i="1" s="1"/>
  <c r="J647" i="1" s="1"/>
  <c r="K647" i="1" s="1"/>
  <c r="L647" i="1" s="1"/>
  <c r="C648" i="1"/>
  <c r="D648" i="1" s="1"/>
  <c r="E648" i="1" s="1"/>
  <c r="F648" i="1" s="1"/>
  <c r="G648" i="1" s="1"/>
  <c r="H648" i="1" s="1"/>
  <c r="I648" i="1" s="1"/>
  <c r="J648" i="1" s="1"/>
  <c r="K648" i="1" s="1"/>
  <c r="L648" i="1" s="1"/>
  <c r="C649" i="1"/>
  <c r="C650" i="1"/>
  <c r="D650" i="1" s="1"/>
  <c r="E650" i="1" s="1"/>
  <c r="F650" i="1" s="1"/>
  <c r="G650" i="1" s="1"/>
  <c r="H650" i="1" s="1"/>
  <c r="I650" i="1" s="1"/>
  <c r="J650" i="1" s="1"/>
  <c r="K650" i="1" s="1"/>
  <c r="L650" i="1" s="1"/>
  <c r="C651" i="1"/>
  <c r="D651" i="1" s="1"/>
  <c r="E651" i="1" s="1"/>
  <c r="F651" i="1" s="1"/>
  <c r="G651" i="1" s="1"/>
  <c r="H651" i="1" s="1"/>
  <c r="I651" i="1" s="1"/>
  <c r="J651" i="1" s="1"/>
  <c r="K651" i="1" s="1"/>
  <c r="L651" i="1" s="1"/>
  <c r="C652" i="1"/>
  <c r="D652" i="1" s="1"/>
  <c r="E652" i="1" s="1"/>
  <c r="F652" i="1" s="1"/>
  <c r="G652" i="1" s="1"/>
  <c r="H652" i="1" s="1"/>
  <c r="I652" i="1" s="1"/>
  <c r="J652" i="1" s="1"/>
  <c r="K652" i="1" s="1"/>
  <c r="L652" i="1" s="1"/>
  <c r="C653" i="1"/>
  <c r="C654" i="1"/>
  <c r="D654" i="1" s="1"/>
  <c r="E654" i="1" s="1"/>
  <c r="F654" i="1" s="1"/>
  <c r="G654" i="1" s="1"/>
  <c r="H654" i="1" s="1"/>
  <c r="I654" i="1" s="1"/>
  <c r="J654" i="1" s="1"/>
  <c r="K654" i="1" s="1"/>
  <c r="L654" i="1" s="1"/>
  <c r="C655" i="1"/>
  <c r="D655" i="1" s="1"/>
  <c r="E655" i="1" s="1"/>
  <c r="F655" i="1" s="1"/>
  <c r="G655" i="1" s="1"/>
  <c r="H655" i="1" s="1"/>
  <c r="I655" i="1" s="1"/>
  <c r="J655" i="1" s="1"/>
  <c r="K655" i="1" s="1"/>
  <c r="L655" i="1" s="1"/>
  <c r="C656" i="1"/>
  <c r="D656" i="1" s="1"/>
  <c r="E656" i="1" s="1"/>
  <c r="F656" i="1" s="1"/>
  <c r="G656" i="1" s="1"/>
  <c r="H656" i="1" s="1"/>
  <c r="I656" i="1" s="1"/>
  <c r="J656" i="1" s="1"/>
  <c r="K656" i="1" s="1"/>
  <c r="L656" i="1" s="1"/>
  <c r="C657" i="1"/>
  <c r="C658" i="1"/>
  <c r="D658" i="1" s="1"/>
  <c r="E658" i="1" s="1"/>
  <c r="F658" i="1" s="1"/>
  <c r="G658" i="1" s="1"/>
  <c r="H658" i="1" s="1"/>
  <c r="I658" i="1" s="1"/>
  <c r="J658" i="1" s="1"/>
  <c r="K658" i="1" s="1"/>
  <c r="L658" i="1" s="1"/>
  <c r="C659" i="1"/>
  <c r="D659" i="1" s="1"/>
  <c r="E659" i="1" s="1"/>
  <c r="F659" i="1" s="1"/>
  <c r="G659" i="1" s="1"/>
  <c r="H659" i="1" s="1"/>
  <c r="I659" i="1" s="1"/>
  <c r="J659" i="1" s="1"/>
  <c r="K659" i="1" s="1"/>
  <c r="L659" i="1" s="1"/>
  <c r="C660" i="1"/>
  <c r="D660" i="1" s="1"/>
  <c r="E660" i="1" s="1"/>
  <c r="F660" i="1" s="1"/>
  <c r="G660" i="1" s="1"/>
  <c r="H660" i="1" s="1"/>
  <c r="I660" i="1" s="1"/>
  <c r="J660" i="1" s="1"/>
  <c r="K660" i="1" s="1"/>
  <c r="L660" i="1" s="1"/>
  <c r="C661" i="1"/>
  <c r="C662" i="1"/>
  <c r="D662" i="1" s="1"/>
  <c r="E662" i="1" s="1"/>
  <c r="F662" i="1" s="1"/>
  <c r="G662" i="1" s="1"/>
  <c r="H662" i="1" s="1"/>
  <c r="I662" i="1" s="1"/>
  <c r="J662" i="1" s="1"/>
  <c r="K662" i="1" s="1"/>
  <c r="L662" i="1" s="1"/>
  <c r="C663" i="1"/>
  <c r="D663" i="1" s="1"/>
  <c r="E663" i="1" s="1"/>
  <c r="F663" i="1" s="1"/>
  <c r="G663" i="1" s="1"/>
  <c r="H663" i="1" s="1"/>
  <c r="I663" i="1" s="1"/>
  <c r="J663" i="1" s="1"/>
  <c r="K663" i="1" s="1"/>
  <c r="L663" i="1" s="1"/>
  <c r="C664" i="1"/>
  <c r="D664" i="1" s="1"/>
  <c r="E664" i="1" s="1"/>
  <c r="F664" i="1" s="1"/>
  <c r="G664" i="1" s="1"/>
  <c r="H664" i="1" s="1"/>
  <c r="I664" i="1" s="1"/>
  <c r="J664" i="1" s="1"/>
  <c r="K664" i="1" s="1"/>
  <c r="L664" i="1" s="1"/>
  <c r="C665" i="1"/>
  <c r="C666" i="1"/>
  <c r="D666" i="1" s="1"/>
  <c r="E666" i="1" s="1"/>
  <c r="F666" i="1" s="1"/>
  <c r="G666" i="1" s="1"/>
  <c r="H666" i="1" s="1"/>
  <c r="I666" i="1" s="1"/>
  <c r="J666" i="1" s="1"/>
  <c r="K666" i="1" s="1"/>
  <c r="L666" i="1" s="1"/>
  <c r="C667" i="1"/>
  <c r="D667" i="1" s="1"/>
  <c r="E667" i="1" s="1"/>
  <c r="F667" i="1" s="1"/>
  <c r="G667" i="1" s="1"/>
  <c r="H667" i="1" s="1"/>
  <c r="I667" i="1" s="1"/>
  <c r="J667" i="1" s="1"/>
  <c r="K667" i="1" s="1"/>
  <c r="L667" i="1" s="1"/>
  <c r="C668" i="1"/>
  <c r="D668" i="1" s="1"/>
  <c r="E668" i="1" s="1"/>
  <c r="F668" i="1" s="1"/>
  <c r="G668" i="1" s="1"/>
  <c r="H668" i="1" s="1"/>
  <c r="I668" i="1" s="1"/>
  <c r="J668" i="1" s="1"/>
  <c r="K668" i="1" s="1"/>
  <c r="L668" i="1" s="1"/>
  <c r="C669" i="1"/>
  <c r="C670" i="1"/>
  <c r="D670" i="1" s="1"/>
  <c r="E670" i="1" s="1"/>
  <c r="F670" i="1" s="1"/>
  <c r="G670" i="1" s="1"/>
  <c r="H670" i="1" s="1"/>
  <c r="I670" i="1" s="1"/>
  <c r="J670" i="1" s="1"/>
  <c r="K670" i="1" s="1"/>
  <c r="L670" i="1" s="1"/>
  <c r="C671" i="1"/>
  <c r="D671" i="1" s="1"/>
  <c r="E671" i="1" s="1"/>
  <c r="F671" i="1" s="1"/>
  <c r="G671" i="1" s="1"/>
  <c r="H671" i="1" s="1"/>
  <c r="I671" i="1" s="1"/>
  <c r="J671" i="1" s="1"/>
  <c r="K671" i="1" s="1"/>
  <c r="L671" i="1" s="1"/>
  <c r="C672" i="1"/>
  <c r="D672" i="1" s="1"/>
  <c r="E672" i="1" s="1"/>
  <c r="F672" i="1" s="1"/>
  <c r="G672" i="1" s="1"/>
  <c r="H672" i="1" s="1"/>
  <c r="I672" i="1" s="1"/>
  <c r="J672" i="1" s="1"/>
  <c r="K672" i="1" s="1"/>
  <c r="L672" i="1" s="1"/>
  <c r="C673" i="1"/>
  <c r="C674" i="1"/>
  <c r="D674" i="1" s="1"/>
  <c r="E674" i="1" s="1"/>
  <c r="F674" i="1" s="1"/>
  <c r="G674" i="1" s="1"/>
  <c r="H674" i="1" s="1"/>
  <c r="I674" i="1" s="1"/>
  <c r="J674" i="1" s="1"/>
  <c r="K674" i="1" s="1"/>
  <c r="L674" i="1" s="1"/>
  <c r="C675" i="1"/>
  <c r="D675" i="1" s="1"/>
  <c r="E675" i="1" s="1"/>
  <c r="F675" i="1" s="1"/>
  <c r="G675" i="1" s="1"/>
  <c r="H675" i="1" s="1"/>
  <c r="I675" i="1" s="1"/>
  <c r="J675" i="1" s="1"/>
  <c r="K675" i="1" s="1"/>
  <c r="L675" i="1" s="1"/>
  <c r="C676" i="1"/>
  <c r="D676" i="1" s="1"/>
  <c r="E676" i="1" s="1"/>
  <c r="F676" i="1" s="1"/>
  <c r="G676" i="1" s="1"/>
  <c r="H676" i="1" s="1"/>
  <c r="I676" i="1" s="1"/>
  <c r="J676" i="1" s="1"/>
  <c r="K676" i="1" s="1"/>
  <c r="L676" i="1" s="1"/>
  <c r="C677" i="1"/>
  <c r="C678" i="1"/>
  <c r="D678" i="1" s="1"/>
  <c r="E678" i="1" s="1"/>
  <c r="F678" i="1" s="1"/>
  <c r="G678" i="1" s="1"/>
  <c r="H678" i="1" s="1"/>
  <c r="I678" i="1" s="1"/>
  <c r="J678" i="1" s="1"/>
  <c r="K678" i="1" s="1"/>
  <c r="L678" i="1" s="1"/>
  <c r="C679" i="1"/>
  <c r="D679" i="1" s="1"/>
  <c r="E679" i="1" s="1"/>
  <c r="F679" i="1" s="1"/>
  <c r="G679" i="1" s="1"/>
  <c r="H679" i="1" s="1"/>
  <c r="I679" i="1" s="1"/>
  <c r="J679" i="1" s="1"/>
  <c r="K679" i="1" s="1"/>
  <c r="L679" i="1" s="1"/>
  <c r="C680" i="1"/>
  <c r="D680" i="1" s="1"/>
  <c r="E680" i="1" s="1"/>
  <c r="F680" i="1" s="1"/>
  <c r="G680" i="1" s="1"/>
  <c r="H680" i="1" s="1"/>
  <c r="I680" i="1" s="1"/>
  <c r="J680" i="1" s="1"/>
  <c r="K680" i="1" s="1"/>
  <c r="L680" i="1" s="1"/>
  <c r="C681" i="1"/>
  <c r="C682" i="1"/>
  <c r="D682" i="1" s="1"/>
  <c r="E682" i="1" s="1"/>
  <c r="F682" i="1" s="1"/>
  <c r="G682" i="1" s="1"/>
  <c r="H682" i="1" s="1"/>
  <c r="I682" i="1" s="1"/>
  <c r="J682" i="1" s="1"/>
  <c r="K682" i="1" s="1"/>
  <c r="L682" i="1" s="1"/>
  <c r="C683" i="1"/>
  <c r="D683" i="1" s="1"/>
  <c r="E683" i="1" s="1"/>
  <c r="F683" i="1" s="1"/>
  <c r="G683" i="1" s="1"/>
  <c r="H683" i="1" s="1"/>
  <c r="I683" i="1" s="1"/>
  <c r="J683" i="1" s="1"/>
  <c r="K683" i="1" s="1"/>
  <c r="L683" i="1" s="1"/>
  <c r="C684" i="1"/>
  <c r="D684" i="1" s="1"/>
  <c r="E684" i="1" s="1"/>
  <c r="F684" i="1" s="1"/>
  <c r="G684" i="1" s="1"/>
  <c r="H684" i="1" s="1"/>
  <c r="I684" i="1" s="1"/>
  <c r="J684" i="1" s="1"/>
  <c r="K684" i="1" s="1"/>
  <c r="L684" i="1" s="1"/>
  <c r="C685" i="1"/>
  <c r="C686" i="1"/>
  <c r="D686" i="1" s="1"/>
  <c r="E686" i="1" s="1"/>
  <c r="F686" i="1" s="1"/>
  <c r="G686" i="1" s="1"/>
  <c r="H686" i="1" s="1"/>
  <c r="I686" i="1" s="1"/>
  <c r="J686" i="1" s="1"/>
  <c r="K686" i="1" s="1"/>
  <c r="L686" i="1" s="1"/>
  <c r="C687" i="1"/>
  <c r="D687" i="1" s="1"/>
  <c r="E687" i="1" s="1"/>
  <c r="F687" i="1" s="1"/>
  <c r="G687" i="1" s="1"/>
  <c r="H687" i="1" s="1"/>
  <c r="I687" i="1" s="1"/>
  <c r="J687" i="1" s="1"/>
  <c r="K687" i="1" s="1"/>
  <c r="L687" i="1" s="1"/>
  <c r="C688" i="1"/>
  <c r="D688" i="1" s="1"/>
  <c r="E688" i="1" s="1"/>
  <c r="F688" i="1" s="1"/>
  <c r="G688" i="1" s="1"/>
  <c r="H688" i="1" s="1"/>
  <c r="I688" i="1" s="1"/>
  <c r="J688" i="1" s="1"/>
  <c r="K688" i="1" s="1"/>
  <c r="L688" i="1" s="1"/>
  <c r="C689" i="1"/>
  <c r="C690" i="1"/>
  <c r="D690" i="1" s="1"/>
  <c r="E690" i="1" s="1"/>
  <c r="F690" i="1" s="1"/>
  <c r="G690" i="1" s="1"/>
  <c r="H690" i="1" s="1"/>
  <c r="I690" i="1" s="1"/>
  <c r="J690" i="1" s="1"/>
  <c r="K690" i="1" s="1"/>
  <c r="L690" i="1" s="1"/>
  <c r="C691" i="1"/>
  <c r="D691" i="1" s="1"/>
  <c r="E691" i="1" s="1"/>
  <c r="F691" i="1" s="1"/>
  <c r="G691" i="1" s="1"/>
  <c r="H691" i="1" s="1"/>
  <c r="I691" i="1" s="1"/>
  <c r="J691" i="1" s="1"/>
  <c r="K691" i="1" s="1"/>
  <c r="L691" i="1" s="1"/>
  <c r="C692" i="1"/>
  <c r="D692" i="1" s="1"/>
  <c r="E692" i="1" s="1"/>
  <c r="F692" i="1" s="1"/>
  <c r="G692" i="1" s="1"/>
  <c r="H692" i="1" s="1"/>
  <c r="I692" i="1" s="1"/>
  <c r="J692" i="1" s="1"/>
  <c r="K692" i="1" s="1"/>
  <c r="L692" i="1" s="1"/>
  <c r="C693" i="1"/>
  <c r="C694" i="1"/>
  <c r="D694" i="1" s="1"/>
  <c r="E694" i="1" s="1"/>
  <c r="F694" i="1" s="1"/>
  <c r="G694" i="1" s="1"/>
  <c r="H694" i="1" s="1"/>
  <c r="I694" i="1" s="1"/>
  <c r="J694" i="1" s="1"/>
  <c r="K694" i="1" s="1"/>
  <c r="L694" i="1" s="1"/>
  <c r="C695" i="1"/>
  <c r="D695" i="1" s="1"/>
  <c r="E695" i="1" s="1"/>
  <c r="F695" i="1" s="1"/>
  <c r="G695" i="1" s="1"/>
  <c r="H695" i="1" s="1"/>
  <c r="I695" i="1" s="1"/>
  <c r="J695" i="1" s="1"/>
  <c r="K695" i="1" s="1"/>
  <c r="L695" i="1" s="1"/>
  <c r="C696" i="1"/>
  <c r="D696" i="1" s="1"/>
  <c r="E696" i="1" s="1"/>
  <c r="F696" i="1" s="1"/>
  <c r="G696" i="1" s="1"/>
  <c r="H696" i="1" s="1"/>
  <c r="I696" i="1" s="1"/>
  <c r="J696" i="1" s="1"/>
  <c r="K696" i="1" s="1"/>
  <c r="L696" i="1" s="1"/>
  <c r="C697" i="1"/>
  <c r="C698" i="1"/>
  <c r="D698" i="1" s="1"/>
  <c r="E698" i="1" s="1"/>
  <c r="F698" i="1" s="1"/>
  <c r="G698" i="1" s="1"/>
  <c r="H698" i="1" s="1"/>
  <c r="I698" i="1" s="1"/>
  <c r="J698" i="1" s="1"/>
  <c r="K698" i="1" s="1"/>
  <c r="L698" i="1" s="1"/>
  <c r="C699" i="1"/>
  <c r="D699" i="1" s="1"/>
  <c r="E699" i="1" s="1"/>
  <c r="F699" i="1" s="1"/>
  <c r="G699" i="1" s="1"/>
  <c r="H699" i="1" s="1"/>
  <c r="I699" i="1" s="1"/>
  <c r="J699" i="1" s="1"/>
  <c r="K699" i="1" s="1"/>
  <c r="L699" i="1" s="1"/>
  <c r="C700" i="1"/>
  <c r="D700" i="1" s="1"/>
  <c r="E700" i="1" s="1"/>
  <c r="F700" i="1" s="1"/>
  <c r="G700" i="1" s="1"/>
  <c r="H700" i="1" s="1"/>
  <c r="I700" i="1" s="1"/>
  <c r="J700" i="1" s="1"/>
  <c r="K700" i="1" s="1"/>
  <c r="L700" i="1" s="1"/>
  <c r="C701" i="1"/>
  <c r="C702" i="1"/>
  <c r="D702" i="1" s="1"/>
  <c r="E702" i="1" s="1"/>
  <c r="F702" i="1" s="1"/>
  <c r="G702" i="1" s="1"/>
  <c r="H702" i="1" s="1"/>
  <c r="I702" i="1" s="1"/>
  <c r="J702" i="1" s="1"/>
  <c r="K702" i="1" s="1"/>
  <c r="L702" i="1" s="1"/>
  <c r="C703" i="1"/>
  <c r="D703" i="1" s="1"/>
  <c r="E703" i="1" s="1"/>
  <c r="F703" i="1" s="1"/>
  <c r="G703" i="1" s="1"/>
  <c r="H703" i="1" s="1"/>
  <c r="I703" i="1" s="1"/>
  <c r="J703" i="1" s="1"/>
  <c r="K703" i="1" s="1"/>
  <c r="L703" i="1" s="1"/>
  <c r="C704" i="1"/>
  <c r="D704" i="1" s="1"/>
  <c r="E704" i="1" s="1"/>
  <c r="F704" i="1" s="1"/>
  <c r="G704" i="1" s="1"/>
  <c r="H704" i="1" s="1"/>
  <c r="I704" i="1" s="1"/>
  <c r="J704" i="1" s="1"/>
  <c r="K704" i="1" s="1"/>
  <c r="L704" i="1" s="1"/>
  <c r="C705" i="1"/>
  <c r="C706" i="1"/>
  <c r="D706" i="1" s="1"/>
  <c r="E706" i="1" s="1"/>
  <c r="F706" i="1" s="1"/>
  <c r="G706" i="1" s="1"/>
  <c r="H706" i="1" s="1"/>
  <c r="I706" i="1" s="1"/>
  <c r="J706" i="1" s="1"/>
  <c r="K706" i="1" s="1"/>
  <c r="L706" i="1" s="1"/>
  <c r="C707" i="1"/>
  <c r="D707" i="1" s="1"/>
  <c r="E707" i="1" s="1"/>
  <c r="F707" i="1" s="1"/>
  <c r="G707" i="1" s="1"/>
  <c r="H707" i="1" s="1"/>
  <c r="I707" i="1" s="1"/>
  <c r="J707" i="1" s="1"/>
  <c r="K707" i="1" s="1"/>
  <c r="L707" i="1" s="1"/>
  <c r="C708" i="1"/>
  <c r="D708" i="1" s="1"/>
  <c r="E708" i="1" s="1"/>
  <c r="F708" i="1" s="1"/>
  <c r="G708" i="1" s="1"/>
  <c r="H708" i="1" s="1"/>
  <c r="I708" i="1" s="1"/>
  <c r="J708" i="1" s="1"/>
  <c r="K708" i="1" s="1"/>
  <c r="L708" i="1" s="1"/>
  <c r="C709" i="1"/>
  <c r="C710" i="1"/>
  <c r="D710" i="1" s="1"/>
  <c r="E710" i="1" s="1"/>
  <c r="F710" i="1" s="1"/>
  <c r="G710" i="1" s="1"/>
  <c r="H710" i="1" s="1"/>
  <c r="I710" i="1" s="1"/>
  <c r="J710" i="1" s="1"/>
  <c r="K710" i="1" s="1"/>
  <c r="L710" i="1" s="1"/>
  <c r="C711" i="1"/>
  <c r="D711" i="1" s="1"/>
  <c r="E711" i="1" s="1"/>
  <c r="F711" i="1" s="1"/>
  <c r="G711" i="1" s="1"/>
  <c r="H711" i="1" s="1"/>
  <c r="I711" i="1" s="1"/>
  <c r="J711" i="1" s="1"/>
  <c r="K711" i="1" s="1"/>
  <c r="L711" i="1" s="1"/>
  <c r="C712" i="1"/>
  <c r="D712" i="1" s="1"/>
  <c r="E712" i="1" s="1"/>
  <c r="F712" i="1" s="1"/>
  <c r="G712" i="1" s="1"/>
  <c r="H712" i="1" s="1"/>
  <c r="I712" i="1" s="1"/>
  <c r="J712" i="1" s="1"/>
  <c r="K712" i="1" s="1"/>
  <c r="L712" i="1" s="1"/>
  <c r="C713" i="1"/>
  <c r="C714" i="1"/>
  <c r="D714" i="1" s="1"/>
  <c r="E714" i="1" s="1"/>
  <c r="F714" i="1" s="1"/>
  <c r="G714" i="1" s="1"/>
  <c r="H714" i="1" s="1"/>
  <c r="I714" i="1" s="1"/>
  <c r="J714" i="1" s="1"/>
  <c r="K714" i="1" s="1"/>
  <c r="L714" i="1" s="1"/>
  <c r="C715" i="1"/>
  <c r="D715" i="1" s="1"/>
  <c r="E715" i="1" s="1"/>
  <c r="F715" i="1" s="1"/>
  <c r="G715" i="1" s="1"/>
  <c r="H715" i="1" s="1"/>
  <c r="I715" i="1" s="1"/>
  <c r="J715" i="1" s="1"/>
  <c r="K715" i="1" s="1"/>
  <c r="L715" i="1" s="1"/>
  <c r="C716" i="1"/>
  <c r="D716" i="1" s="1"/>
  <c r="E716" i="1" s="1"/>
  <c r="F716" i="1" s="1"/>
  <c r="G716" i="1" s="1"/>
  <c r="H716" i="1" s="1"/>
  <c r="I716" i="1" s="1"/>
  <c r="J716" i="1" s="1"/>
  <c r="K716" i="1" s="1"/>
  <c r="L716" i="1" s="1"/>
  <c r="C717" i="1"/>
  <c r="C718" i="1"/>
  <c r="D718" i="1" s="1"/>
  <c r="E718" i="1" s="1"/>
  <c r="F718" i="1" s="1"/>
  <c r="G718" i="1" s="1"/>
  <c r="H718" i="1" s="1"/>
  <c r="I718" i="1" s="1"/>
  <c r="J718" i="1" s="1"/>
  <c r="K718" i="1" s="1"/>
  <c r="L718" i="1" s="1"/>
  <c r="C719" i="1"/>
  <c r="D719" i="1" s="1"/>
  <c r="E719" i="1" s="1"/>
  <c r="F719" i="1" s="1"/>
  <c r="G719" i="1" s="1"/>
  <c r="H719" i="1" s="1"/>
  <c r="I719" i="1" s="1"/>
  <c r="J719" i="1" s="1"/>
  <c r="K719" i="1" s="1"/>
  <c r="L719" i="1" s="1"/>
  <c r="C720" i="1"/>
  <c r="D720" i="1" s="1"/>
  <c r="E720" i="1" s="1"/>
  <c r="F720" i="1" s="1"/>
  <c r="G720" i="1" s="1"/>
  <c r="H720" i="1" s="1"/>
  <c r="I720" i="1" s="1"/>
  <c r="J720" i="1" s="1"/>
  <c r="K720" i="1" s="1"/>
  <c r="L720" i="1" s="1"/>
  <c r="C721" i="1"/>
  <c r="C722" i="1"/>
  <c r="D722" i="1" s="1"/>
  <c r="E722" i="1" s="1"/>
  <c r="F722" i="1" s="1"/>
  <c r="G722" i="1" s="1"/>
  <c r="H722" i="1" s="1"/>
  <c r="I722" i="1" s="1"/>
  <c r="J722" i="1" s="1"/>
  <c r="K722" i="1" s="1"/>
  <c r="L722" i="1" s="1"/>
  <c r="C723" i="1"/>
  <c r="D723" i="1" s="1"/>
  <c r="E723" i="1" s="1"/>
  <c r="F723" i="1" s="1"/>
  <c r="G723" i="1" s="1"/>
  <c r="H723" i="1" s="1"/>
  <c r="I723" i="1" s="1"/>
  <c r="J723" i="1" s="1"/>
  <c r="K723" i="1" s="1"/>
  <c r="L723" i="1" s="1"/>
  <c r="C724" i="1"/>
  <c r="D724" i="1" s="1"/>
  <c r="E724" i="1" s="1"/>
  <c r="F724" i="1" s="1"/>
  <c r="G724" i="1" s="1"/>
  <c r="H724" i="1" s="1"/>
  <c r="I724" i="1" s="1"/>
  <c r="J724" i="1" s="1"/>
  <c r="K724" i="1" s="1"/>
  <c r="L724" i="1" s="1"/>
  <c r="C725" i="1"/>
  <c r="C726" i="1"/>
  <c r="D726" i="1" s="1"/>
  <c r="E726" i="1" s="1"/>
  <c r="F726" i="1" s="1"/>
  <c r="G726" i="1" s="1"/>
  <c r="H726" i="1" s="1"/>
  <c r="I726" i="1" s="1"/>
  <c r="J726" i="1" s="1"/>
  <c r="K726" i="1" s="1"/>
  <c r="L726" i="1" s="1"/>
  <c r="C727" i="1"/>
  <c r="D727" i="1" s="1"/>
  <c r="E727" i="1" s="1"/>
  <c r="F727" i="1" s="1"/>
  <c r="G727" i="1" s="1"/>
  <c r="H727" i="1" s="1"/>
  <c r="I727" i="1" s="1"/>
  <c r="J727" i="1" s="1"/>
  <c r="K727" i="1" s="1"/>
  <c r="L727" i="1" s="1"/>
  <c r="C728" i="1"/>
  <c r="D728" i="1" s="1"/>
  <c r="E728" i="1" s="1"/>
  <c r="F728" i="1" s="1"/>
  <c r="G728" i="1" s="1"/>
  <c r="H728" i="1" s="1"/>
  <c r="I728" i="1" s="1"/>
  <c r="J728" i="1" s="1"/>
  <c r="K728" i="1" s="1"/>
  <c r="L728" i="1" s="1"/>
  <c r="C729" i="1"/>
  <c r="C730" i="1"/>
  <c r="D730" i="1" s="1"/>
  <c r="E730" i="1" s="1"/>
  <c r="F730" i="1" s="1"/>
  <c r="G730" i="1" s="1"/>
  <c r="H730" i="1" s="1"/>
  <c r="I730" i="1" s="1"/>
  <c r="J730" i="1" s="1"/>
  <c r="K730" i="1" s="1"/>
  <c r="L730" i="1" s="1"/>
  <c r="C731" i="1"/>
  <c r="D731" i="1" s="1"/>
  <c r="E731" i="1" s="1"/>
  <c r="F731" i="1" s="1"/>
  <c r="G731" i="1" s="1"/>
  <c r="H731" i="1" s="1"/>
  <c r="I731" i="1" s="1"/>
  <c r="J731" i="1" s="1"/>
  <c r="K731" i="1" s="1"/>
  <c r="L731" i="1" s="1"/>
  <c r="C732" i="1"/>
  <c r="D732" i="1" s="1"/>
  <c r="E732" i="1" s="1"/>
  <c r="F732" i="1" s="1"/>
  <c r="G732" i="1" s="1"/>
  <c r="H732" i="1" s="1"/>
  <c r="I732" i="1" s="1"/>
  <c r="J732" i="1" s="1"/>
  <c r="K732" i="1" s="1"/>
  <c r="L732" i="1" s="1"/>
  <c r="C733" i="1"/>
  <c r="C734" i="1"/>
  <c r="D734" i="1" s="1"/>
  <c r="E734" i="1" s="1"/>
  <c r="F734" i="1" s="1"/>
  <c r="G734" i="1" s="1"/>
  <c r="H734" i="1" s="1"/>
  <c r="I734" i="1" s="1"/>
  <c r="J734" i="1" s="1"/>
  <c r="K734" i="1" s="1"/>
  <c r="L734" i="1" s="1"/>
  <c r="C735" i="1"/>
  <c r="D735" i="1" s="1"/>
  <c r="E735" i="1" s="1"/>
  <c r="F735" i="1" s="1"/>
  <c r="G735" i="1" s="1"/>
  <c r="H735" i="1" s="1"/>
  <c r="I735" i="1" s="1"/>
  <c r="J735" i="1" s="1"/>
  <c r="K735" i="1" s="1"/>
  <c r="L735" i="1" s="1"/>
  <c r="C736" i="1"/>
  <c r="D736" i="1" s="1"/>
  <c r="E736" i="1" s="1"/>
  <c r="F736" i="1" s="1"/>
  <c r="G736" i="1" s="1"/>
  <c r="H736" i="1" s="1"/>
  <c r="I736" i="1" s="1"/>
  <c r="J736" i="1" s="1"/>
  <c r="K736" i="1" s="1"/>
  <c r="L736" i="1" s="1"/>
  <c r="C737" i="1"/>
  <c r="C738" i="1"/>
  <c r="D738" i="1" s="1"/>
  <c r="E738" i="1" s="1"/>
  <c r="F738" i="1" s="1"/>
  <c r="G738" i="1" s="1"/>
  <c r="H738" i="1" s="1"/>
  <c r="I738" i="1" s="1"/>
  <c r="J738" i="1" s="1"/>
  <c r="K738" i="1" s="1"/>
  <c r="L738" i="1" s="1"/>
  <c r="C739" i="1"/>
  <c r="D739" i="1" s="1"/>
  <c r="E739" i="1" s="1"/>
  <c r="F739" i="1" s="1"/>
  <c r="G739" i="1" s="1"/>
  <c r="H739" i="1" s="1"/>
  <c r="I739" i="1" s="1"/>
  <c r="J739" i="1" s="1"/>
  <c r="K739" i="1" s="1"/>
  <c r="L739" i="1" s="1"/>
  <c r="C740" i="1"/>
  <c r="D740" i="1" s="1"/>
  <c r="E740" i="1" s="1"/>
  <c r="F740" i="1" s="1"/>
  <c r="G740" i="1" s="1"/>
  <c r="H740" i="1" s="1"/>
  <c r="I740" i="1" s="1"/>
  <c r="J740" i="1" s="1"/>
  <c r="K740" i="1" s="1"/>
  <c r="L740" i="1" s="1"/>
  <c r="C741" i="1"/>
  <c r="C742" i="1"/>
  <c r="D742" i="1" s="1"/>
  <c r="E742" i="1" s="1"/>
  <c r="F742" i="1" s="1"/>
  <c r="G742" i="1" s="1"/>
  <c r="H742" i="1" s="1"/>
  <c r="I742" i="1" s="1"/>
  <c r="J742" i="1" s="1"/>
  <c r="K742" i="1" s="1"/>
  <c r="L742" i="1" s="1"/>
  <c r="C743" i="1"/>
  <c r="D743" i="1" s="1"/>
  <c r="E743" i="1" s="1"/>
  <c r="F743" i="1" s="1"/>
  <c r="G743" i="1" s="1"/>
  <c r="H743" i="1" s="1"/>
  <c r="I743" i="1" s="1"/>
  <c r="J743" i="1" s="1"/>
  <c r="K743" i="1" s="1"/>
  <c r="L743" i="1" s="1"/>
  <c r="C744" i="1"/>
  <c r="D744" i="1" s="1"/>
  <c r="E744" i="1" s="1"/>
  <c r="F744" i="1" s="1"/>
  <c r="G744" i="1" s="1"/>
  <c r="H744" i="1" s="1"/>
  <c r="I744" i="1" s="1"/>
  <c r="J744" i="1" s="1"/>
  <c r="K744" i="1" s="1"/>
  <c r="L744" i="1" s="1"/>
  <c r="C745" i="1"/>
  <c r="C746" i="1"/>
  <c r="D746" i="1" s="1"/>
  <c r="E746" i="1" s="1"/>
  <c r="F746" i="1" s="1"/>
  <c r="G746" i="1" s="1"/>
  <c r="H746" i="1" s="1"/>
  <c r="I746" i="1" s="1"/>
  <c r="J746" i="1" s="1"/>
  <c r="K746" i="1" s="1"/>
  <c r="L746" i="1" s="1"/>
  <c r="C747" i="1"/>
  <c r="D747" i="1" s="1"/>
  <c r="E747" i="1" s="1"/>
  <c r="F747" i="1" s="1"/>
  <c r="G747" i="1" s="1"/>
  <c r="H747" i="1" s="1"/>
  <c r="I747" i="1" s="1"/>
  <c r="J747" i="1" s="1"/>
  <c r="K747" i="1" s="1"/>
  <c r="L747" i="1" s="1"/>
  <c r="C748" i="1"/>
  <c r="D748" i="1" s="1"/>
  <c r="E748" i="1" s="1"/>
  <c r="F748" i="1" s="1"/>
  <c r="G748" i="1" s="1"/>
  <c r="H748" i="1" s="1"/>
  <c r="I748" i="1" s="1"/>
  <c r="J748" i="1" s="1"/>
  <c r="K748" i="1" s="1"/>
  <c r="L748" i="1" s="1"/>
  <c r="C749" i="1"/>
  <c r="C750" i="1"/>
  <c r="D750" i="1" s="1"/>
  <c r="E750" i="1" s="1"/>
  <c r="F750" i="1" s="1"/>
  <c r="G750" i="1" s="1"/>
  <c r="H750" i="1" s="1"/>
  <c r="I750" i="1" s="1"/>
  <c r="J750" i="1" s="1"/>
  <c r="K750" i="1" s="1"/>
  <c r="L750" i="1" s="1"/>
  <c r="C751" i="1"/>
  <c r="D751" i="1" s="1"/>
  <c r="E751" i="1" s="1"/>
  <c r="F751" i="1" s="1"/>
  <c r="G751" i="1" s="1"/>
  <c r="H751" i="1" s="1"/>
  <c r="I751" i="1" s="1"/>
  <c r="J751" i="1" s="1"/>
  <c r="K751" i="1" s="1"/>
  <c r="L751" i="1" s="1"/>
  <c r="C752" i="1"/>
  <c r="D752" i="1" s="1"/>
  <c r="E752" i="1" s="1"/>
  <c r="F752" i="1" s="1"/>
  <c r="G752" i="1" s="1"/>
  <c r="H752" i="1" s="1"/>
  <c r="I752" i="1" s="1"/>
  <c r="J752" i="1" s="1"/>
  <c r="K752" i="1" s="1"/>
  <c r="L752" i="1" s="1"/>
  <c r="C753" i="1"/>
  <c r="C754" i="1"/>
  <c r="D754" i="1" s="1"/>
  <c r="E754" i="1" s="1"/>
  <c r="F754" i="1" s="1"/>
  <c r="G754" i="1" s="1"/>
  <c r="H754" i="1" s="1"/>
  <c r="I754" i="1" s="1"/>
  <c r="J754" i="1" s="1"/>
  <c r="K754" i="1" s="1"/>
  <c r="L754" i="1" s="1"/>
  <c r="C755" i="1"/>
  <c r="D755" i="1" s="1"/>
  <c r="E755" i="1" s="1"/>
  <c r="F755" i="1" s="1"/>
  <c r="G755" i="1" s="1"/>
  <c r="H755" i="1" s="1"/>
  <c r="I755" i="1" s="1"/>
  <c r="J755" i="1" s="1"/>
  <c r="K755" i="1" s="1"/>
  <c r="L755" i="1" s="1"/>
  <c r="C756" i="1"/>
  <c r="D756" i="1" s="1"/>
  <c r="E756" i="1" s="1"/>
  <c r="F756" i="1" s="1"/>
  <c r="G756" i="1" s="1"/>
  <c r="H756" i="1" s="1"/>
  <c r="I756" i="1" s="1"/>
  <c r="J756" i="1" s="1"/>
  <c r="K756" i="1" s="1"/>
  <c r="L756" i="1" s="1"/>
  <c r="C757" i="1"/>
  <c r="C758" i="1"/>
  <c r="D758" i="1" s="1"/>
  <c r="E758" i="1" s="1"/>
  <c r="F758" i="1" s="1"/>
  <c r="G758" i="1" s="1"/>
  <c r="H758" i="1" s="1"/>
  <c r="I758" i="1" s="1"/>
  <c r="J758" i="1" s="1"/>
  <c r="K758" i="1" s="1"/>
  <c r="L758" i="1" s="1"/>
  <c r="C759" i="1"/>
  <c r="D759" i="1" s="1"/>
  <c r="E759" i="1" s="1"/>
  <c r="F759" i="1" s="1"/>
  <c r="G759" i="1" s="1"/>
  <c r="H759" i="1" s="1"/>
  <c r="I759" i="1" s="1"/>
  <c r="J759" i="1" s="1"/>
  <c r="K759" i="1" s="1"/>
  <c r="L759" i="1" s="1"/>
  <c r="C760" i="1"/>
  <c r="D760" i="1" s="1"/>
  <c r="E760" i="1" s="1"/>
  <c r="F760" i="1" s="1"/>
  <c r="G760" i="1" s="1"/>
  <c r="H760" i="1" s="1"/>
  <c r="I760" i="1" s="1"/>
  <c r="J760" i="1" s="1"/>
  <c r="K760" i="1" s="1"/>
  <c r="L760" i="1" s="1"/>
  <c r="C761" i="1"/>
  <c r="C762" i="1"/>
  <c r="D762" i="1" s="1"/>
  <c r="E762" i="1" s="1"/>
  <c r="F762" i="1" s="1"/>
  <c r="G762" i="1" s="1"/>
  <c r="H762" i="1" s="1"/>
  <c r="I762" i="1" s="1"/>
  <c r="J762" i="1" s="1"/>
  <c r="K762" i="1" s="1"/>
  <c r="L762" i="1" s="1"/>
  <c r="C763" i="1"/>
  <c r="D763" i="1" s="1"/>
  <c r="E763" i="1" s="1"/>
  <c r="F763" i="1" s="1"/>
  <c r="G763" i="1" s="1"/>
  <c r="H763" i="1" s="1"/>
  <c r="I763" i="1" s="1"/>
  <c r="J763" i="1" s="1"/>
  <c r="K763" i="1" s="1"/>
  <c r="L763" i="1" s="1"/>
  <c r="C764" i="1"/>
  <c r="D764" i="1" s="1"/>
  <c r="E764" i="1" s="1"/>
  <c r="F764" i="1" s="1"/>
  <c r="G764" i="1" s="1"/>
  <c r="H764" i="1" s="1"/>
  <c r="I764" i="1" s="1"/>
  <c r="J764" i="1" s="1"/>
  <c r="K764" i="1" s="1"/>
  <c r="L764" i="1" s="1"/>
  <c r="C765" i="1"/>
  <c r="C766" i="1"/>
  <c r="D766" i="1" s="1"/>
  <c r="E766" i="1" s="1"/>
  <c r="F766" i="1" s="1"/>
  <c r="G766" i="1" s="1"/>
  <c r="H766" i="1" s="1"/>
  <c r="I766" i="1" s="1"/>
  <c r="J766" i="1" s="1"/>
  <c r="K766" i="1" s="1"/>
  <c r="L766" i="1" s="1"/>
  <c r="C767" i="1"/>
  <c r="D767" i="1" s="1"/>
  <c r="E767" i="1" s="1"/>
  <c r="F767" i="1" s="1"/>
  <c r="G767" i="1" s="1"/>
  <c r="H767" i="1" s="1"/>
  <c r="I767" i="1" s="1"/>
  <c r="J767" i="1" s="1"/>
  <c r="K767" i="1" s="1"/>
  <c r="L767" i="1" s="1"/>
  <c r="C768" i="1"/>
  <c r="D768" i="1" s="1"/>
  <c r="E768" i="1" s="1"/>
  <c r="F768" i="1" s="1"/>
  <c r="G768" i="1" s="1"/>
  <c r="H768" i="1" s="1"/>
  <c r="I768" i="1" s="1"/>
  <c r="J768" i="1" s="1"/>
  <c r="K768" i="1" s="1"/>
  <c r="L768" i="1" s="1"/>
  <c r="C769" i="1"/>
  <c r="C770" i="1"/>
  <c r="D770" i="1" s="1"/>
  <c r="E770" i="1" s="1"/>
  <c r="F770" i="1" s="1"/>
  <c r="G770" i="1" s="1"/>
  <c r="H770" i="1" s="1"/>
  <c r="I770" i="1" s="1"/>
  <c r="J770" i="1" s="1"/>
  <c r="K770" i="1" s="1"/>
  <c r="L770" i="1" s="1"/>
  <c r="C771" i="1"/>
  <c r="D771" i="1" s="1"/>
  <c r="E771" i="1" s="1"/>
  <c r="F771" i="1" s="1"/>
  <c r="G771" i="1" s="1"/>
  <c r="H771" i="1" s="1"/>
  <c r="I771" i="1" s="1"/>
  <c r="J771" i="1" s="1"/>
  <c r="K771" i="1" s="1"/>
  <c r="L771" i="1" s="1"/>
  <c r="C772" i="1"/>
  <c r="D772" i="1" s="1"/>
  <c r="E772" i="1" s="1"/>
  <c r="F772" i="1" s="1"/>
  <c r="G772" i="1" s="1"/>
  <c r="H772" i="1" s="1"/>
  <c r="I772" i="1" s="1"/>
  <c r="J772" i="1" s="1"/>
  <c r="K772" i="1" s="1"/>
  <c r="L772" i="1" s="1"/>
  <c r="C773" i="1"/>
  <c r="C774" i="1"/>
  <c r="D774" i="1" s="1"/>
  <c r="E774" i="1" s="1"/>
  <c r="F774" i="1" s="1"/>
  <c r="G774" i="1" s="1"/>
  <c r="H774" i="1" s="1"/>
  <c r="I774" i="1" s="1"/>
  <c r="J774" i="1" s="1"/>
  <c r="K774" i="1" s="1"/>
  <c r="L774" i="1" s="1"/>
  <c r="C775" i="1"/>
  <c r="D775" i="1" s="1"/>
  <c r="E775" i="1" s="1"/>
  <c r="F775" i="1" s="1"/>
  <c r="G775" i="1" s="1"/>
  <c r="H775" i="1" s="1"/>
  <c r="I775" i="1" s="1"/>
  <c r="J775" i="1" s="1"/>
  <c r="K775" i="1" s="1"/>
  <c r="L775" i="1" s="1"/>
  <c r="C776" i="1"/>
  <c r="D776" i="1" s="1"/>
  <c r="E776" i="1" s="1"/>
  <c r="F776" i="1" s="1"/>
  <c r="G776" i="1" s="1"/>
  <c r="H776" i="1" s="1"/>
  <c r="I776" i="1" s="1"/>
  <c r="J776" i="1" s="1"/>
  <c r="K776" i="1" s="1"/>
  <c r="L776" i="1" s="1"/>
  <c r="C777" i="1"/>
  <c r="C778" i="1"/>
  <c r="D778" i="1" s="1"/>
  <c r="E778" i="1" s="1"/>
  <c r="F778" i="1" s="1"/>
  <c r="G778" i="1" s="1"/>
  <c r="H778" i="1" s="1"/>
  <c r="I778" i="1" s="1"/>
  <c r="J778" i="1" s="1"/>
  <c r="K778" i="1" s="1"/>
  <c r="L778" i="1" s="1"/>
  <c r="C779" i="1"/>
  <c r="D779" i="1" s="1"/>
  <c r="E779" i="1" s="1"/>
  <c r="F779" i="1" s="1"/>
  <c r="G779" i="1" s="1"/>
  <c r="H779" i="1" s="1"/>
  <c r="I779" i="1" s="1"/>
  <c r="J779" i="1" s="1"/>
  <c r="K779" i="1" s="1"/>
  <c r="L779" i="1" s="1"/>
  <c r="C780" i="1"/>
  <c r="D780" i="1" s="1"/>
  <c r="E780" i="1" s="1"/>
  <c r="F780" i="1" s="1"/>
  <c r="G780" i="1" s="1"/>
  <c r="H780" i="1" s="1"/>
  <c r="I780" i="1" s="1"/>
  <c r="J780" i="1" s="1"/>
  <c r="K780" i="1" s="1"/>
  <c r="L780" i="1" s="1"/>
  <c r="C781" i="1"/>
  <c r="C782" i="1"/>
  <c r="D782" i="1" s="1"/>
  <c r="E782" i="1" s="1"/>
  <c r="F782" i="1" s="1"/>
  <c r="G782" i="1" s="1"/>
  <c r="H782" i="1" s="1"/>
  <c r="I782" i="1" s="1"/>
  <c r="J782" i="1" s="1"/>
  <c r="K782" i="1" s="1"/>
  <c r="L782" i="1" s="1"/>
  <c r="C783" i="1"/>
  <c r="D783" i="1" s="1"/>
  <c r="E783" i="1" s="1"/>
  <c r="F783" i="1" s="1"/>
  <c r="G783" i="1" s="1"/>
  <c r="H783" i="1" s="1"/>
  <c r="I783" i="1" s="1"/>
  <c r="J783" i="1" s="1"/>
  <c r="K783" i="1" s="1"/>
  <c r="L783" i="1" s="1"/>
  <c r="C784" i="1"/>
  <c r="D784" i="1" s="1"/>
  <c r="E784" i="1" s="1"/>
  <c r="F784" i="1" s="1"/>
  <c r="G784" i="1" s="1"/>
  <c r="H784" i="1" s="1"/>
  <c r="I784" i="1" s="1"/>
  <c r="J784" i="1" s="1"/>
  <c r="K784" i="1" s="1"/>
  <c r="L784" i="1" s="1"/>
  <c r="C785" i="1"/>
  <c r="C786" i="1"/>
  <c r="D786" i="1" s="1"/>
  <c r="E786" i="1" s="1"/>
  <c r="F786" i="1" s="1"/>
  <c r="G786" i="1" s="1"/>
  <c r="H786" i="1" s="1"/>
  <c r="I786" i="1" s="1"/>
  <c r="J786" i="1" s="1"/>
  <c r="K786" i="1" s="1"/>
  <c r="L786" i="1" s="1"/>
  <c r="C787" i="1"/>
  <c r="D787" i="1" s="1"/>
  <c r="E787" i="1" s="1"/>
  <c r="F787" i="1" s="1"/>
  <c r="G787" i="1" s="1"/>
  <c r="H787" i="1" s="1"/>
  <c r="I787" i="1" s="1"/>
  <c r="J787" i="1" s="1"/>
  <c r="K787" i="1" s="1"/>
  <c r="L787" i="1" s="1"/>
  <c r="C788" i="1"/>
  <c r="D788" i="1" s="1"/>
  <c r="E788" i="1" s="1"/>
  <c r="F788" i="1" s="1"/>
  <c r="G788" i="1" s="1"/>
  <c r="H788" i="1" s="1"/>
  <c r="I788" i="1" s="1"/>
  <c r="J788" i="1" s="1"/>
  <c r="K788" i="1" s="1"/>
  <c r="L788" i="1" s="1"/>
  <c r="C789" i="1"/>
  <c r="C790" i="1"/>
  <c r="D790" i="1" s="1"/>
  <c r="E790" i="1" s="1"/>
  <c r="F790" i="1" s="1"/>
  <c r="G790" i="1" s="1"/>
  <c r="H790" i="1" s="1"/>
  <c r="I790" i="1" s="1"/>
  <c r="J790" i="1" s="1"/>
  <c r="K790" i="1" s="1"/>
  <c r="L790" i="1" s="1"/>
  <c r="C791" i="1"/>
  <c r="D791" i="1" s="1"/>
  <c r="E791" i="1" s="1"/>
  <c r="F791" i="1" s="1"/>
  <c r="G791" i="1" s="1"/>
  <c r="H791" i="1" s="1"/>
  <c r="I791" i="1" s="1"/>
  <c r="J791" i="1" s="1"/>
  <c r="K791" i="1" s="1"/>
  <c r="L791" i="1" s="1"/>
  <c r="C792" i="1"/>
  <c r="D792" i="1" s="1"/>
  <c r="E792" i="1" s="1"/>
  <c r="F792" i="1" s="1"/>
  <c r="G792" i="1" s="1"/>
  <c r="H792" i="1" s="1"/>
  <c r="I792" i="1" s="1"/>
  <c r="J792" i="1" s="1"/>
  <c r="K792" i="1" s="1"/>
  <c r="L792" i="1" s="1"/>
  <c r="C793" i="1"/>
  <c r="C794" i="1"/>
  <c r="D794" i="1" s="1"/>
  <c r="E794" i="1" s="1"/>
  <c r="F794" i="1" s="1"/>
  <c r="G794" i="1" s="1"/>
  <c r="H794" i="1" s="1"/>
  <c r="I794" i="1" s="1"/>
  <c r="J794" i="1" s="1"/>
  <c r="K794" i="1" s="1"/>
  <c r="L794" i="1" s="1"/>
  <c r="C795" i="1"/>
  <c r="D795" i="1" s="1"/>
  <c r="E795" i="1" s="1"/>
  <c r="F795" i="1" s="1"/>
  <c r="G795" i="1" s="1"/>
  <c r="H795" i="1" s="1"/>
  <c r="I795" i="1" s="1"/>
  <c r="J795" i="1" s="1"/>
  <c r="K795" i="1" s="1"/>
  <c r="L795" i="1" s="1"/>
  <c r="C796" i="1"/>
  <c r="D796" i="1" s="1"/>
  <c r="E796" i="1" s="1"/>
  <c r="F796" i="1" s="1"/>
  <c r="G796" i="1" s="1"/>
  <c r="H796" i="1" s="1"/>
  <c r="I796" i="1" s="1"/>
  <c r="J796" i="1" s="1"/>
  <c r="K796" i="1" s="1"/>
  <c r="L796" i="1" s="1"/>
  <c r="C797" i="1"/>
  <c r="C798" i="1"/>
  <c r="D798" i="1" s="1"/>
  <c r="E798" i="1" s="1"/>
  <c r="F798" i="1" s="1"/>
  <c r="G798" i="1" s="1"/>
  <c r="H798" i="1" s="1"/>
  <c r="I798" i="1" s="1"/>
  <c r="J798" i="1" s="1"/>
  <c r="K798" i="1" s="1"/>
  <c r="L798" i="1" s="1"/>
  <c r="C799" i="1"/>
  <c r="D799" i="1" s="1"/>
  <c r="E799" i="1" s="1"/>
  <c r="F799" i="1" s="1"/>
  <c r="G799" i="1" s="1"/>
  <c r="H799" i="1" s="1"/>
  <c r="I799" i="1" s="1"/>
  <c r="J799" i="1" s="1"/>
  <c r="K799" i="1" s="1"/>
  <c r="L799" i="1" s="1"/>
  <c r="C800" i="1"/>
  <c r="D800" i="1" s="1"/>
  <c r="E800" i="1" s="1"/>
  <c r="F800" i="1" s="1"/>
  <c r="G800" i="1" s="1"/>
  <c r="H800" i="1" s="1"/>
  <c r="I800" i="1" s="1"/>
  <c r="J800" i="1" s="1"/>
  <c r="K800" i="1" s="1"/>
  <c r="L800" i="1" s="1"/>
  <c r="C801" i="1"/>
  <c r="C802" i="1"/>
  <c r="D802" i="1" s="1"/>
  <c r="E802" i="1" s="1"/>
  <c r="F802" i="1" s="1"/>
  <c r="G802" i="1" s="1"/>
  <c r="H802" i="1" s="1"/>
  <c r="I802" i="1" s="1"/>
  <c r="J802" i="1" s="1"/>
  <c r="K802" i="1" s="1"/>
  <c r="L802" i="1" s="1"/>
  <c r="C803" i="1"/>
  <c r="D803" i="1" s="1"/>
  <c r="E803" i="1" s="1"/>
  <c r="F803" i="1" s="1"/>
  <c r="G803" i="1" s="1"/>
  <c r="H803" i="1" s="1"/>
  <c r="I803" i="1" s="1"/>
  <c r="J803" i="1" s="1"/>
  <c r="K803" i="1" s="1"/>
  <c r="L803" i="1" s="1"/>
  <c r="C804" i="1"/>
  <c r="D804" i="1" s="1"/>
  <c r="E804" i="1" s="1"/>
  <c r="F804" i="1" s="1"/>
  <c r="G804" i="1" s="1"/>
  <c r="H804" i="1" s="1"/>
  <c r="I804" i="1" s="1"/>
  <c r="J804" i="1" s="1"/>
  <c r="K804" i="1" s="1"/>
  <c r="L804" i="1" s="1"/>
  <c r="C805" i="1"/>
  <c r="C806" i="1"/>
  <c r="D806" i="1" s="1"/>
  <c r="E806" i="1" s="1"/>
  <c r="F806" i="1" s="1"/>
  <c r="G806" i="1" s="1"/>
  <c r="H806" i="1" s="1"/>
  <c r="I806" i="1" s="1"/>
  <c r="J806" i="1" s="1"/>
  <c r="K806" i="1" s="1"/>
  <c r="L806" i="1" s="1"/>
  <c r="C807" i="1"/>
  <c r="D807" i="1" s="1"/>
  <c r="E807" i="1" s="1"/>
  <c r="F807" i="1" s="1"/>
  <c r="G807" i="1" s="1"/>
  <c r="H807" i="1" s="1"/>
  <c r="I807" i="1" s="1"/>
  <c r="J807" i="1" s="1"/>
  <c r="K807" i="1" s="1"/>
  <c r="L807" i="1" s="1"/>
  <c r="C808" i="1"/>
  <c r="D808" i="1" s="1"/>
  <c r="E808" i="1" s="1"/>
  <c r="F808" i="1" s="1"/>
  <c r="G808" i="1" s="1"/>
  <c r="H808" i="1" s="1"/>
  <c r="I808" i="1" s="1"/>
  <c r="J808" i="1" s="1"/>
  <c r="K808" i="1" s="1"/>
  <c r="L808" i="1" s="1"/>
  <c r="C809" i="1"/>
  <c r="C810" i="1"/>
  <c r="D810" i="1" s="1"/>
  <c r="E810" i="1" s="1"/>
  <c r="F810" i="1" s="1"/>
  <c r="G810" i="1" s="1"/>
  <c r="H810" i="1" s="1"/>
  <c r="I810" i="1" s="1"/>
  <c r="J810" i="1" s="1"/>
  <c r="K810" i="1" s="1"/>
  <c r="L810" i="1" s="1"/>
  <c r="C811" i="1"/>
  <c r="D811" i="1" s="1"/>
  <c r="E811" i="1" s="1"/>
  <c r="F811" i="1" s="1"/>
  <c r="G811" i="1" s="1"/>
  <c r="H811" i="1" s="1"/>
  <c r="I811" i="1" s="1"/>
  <c r="J811" i="1" s="1"/>
  <c r="K811" i="1" s="1"/>
  <c r="L811" i="1" s="1"/>
  <c r="C812" i="1"/>
  <c r="D812" i="1" s="1"/>
  <c r="E812" i="1" s="1"/>
  <c r="F812" i="1" s="1"/>
  <c r="G812" i="1" s="1"/>
  <c r="H812" i="1" s="1"/>
  <c r="I812" i="1" s="1"/>
  <c r="J812" i="1" s="1"/>
  <c r="K812" i="1" s="1"/>
  <c r="L812" i="1" s="1"/>
  <c r="C813" i="1"/>
  <c r="C814" i="1"/>
  <c r="D814" i="1" s="1"/>
  <c r="E814" i="1" s="1"/>
  <c r="F814" i="1" s="1"/>
  <c r="G814" i="1" s="1"/>
  <c r="H814" i="1" s="1"/>
  <c r="I814" i="1" s="1"/>
  <c r="J814" i="1" s="1"/>
  <c r="K814" i="1" s="1"/>
  <c r="L814" i="1" s="1"/>
  <c r="C815" i="1"/>
  <c r="D815" i="1" s="1"/>
  <c r="E815" i="1" s="1"/>
  <c r="F815" i="1" s="1"/>
  <c r="G815" i="1" s="1"/>
  <c r="H815" i="1" s="1"/>
  <c r="I815" i="1" s="1"/>
  <c r="J815" i="1" s="1"/>
  <c r="K815" i="1" s="1"/>
  <c r="L815" i="1" s="1"/>
  <c r="C816" i="1"/>
  <c r="D816" i="1" s="1"/>
  <c r="E816" i="1" s="1"/>
  <c r="F816" i="1" s="1"/>
  <c r="G816" i="1" s="1"/>
  <c r="H816" i="1" s="1"/>
  <c r="I816" i="1" s="1"/>
  <c r="J816" i="1" s="1"/>
  <c r="K816" i="1" s="1"/>
  <c r="L816" i="1" s="1"/>
  <c r="C817" i="1"/>
  <c r="C818" i="1"/>
  <c r="D818" i="1" s="1"/>
  <c r="E818" i="1" s="1"/>
  <c r="F818" i="1" s="1"/>
  <c r="G818" i="1" s="1"/>
  <c r="H818" i="1" s="1"/>
  <c r="I818" i="1" s="1"/>
  <c r="J818" i="1" s="1"/>
  <c r="K818" i="1" s="1"/>
  <c r="L818" i="1" s="1"/>
  <c r="C819" i="1"/>
  <c r="D819" i="1" s="1"/>
  <c r="E819" i="1" s="1"/>
  <c r="F819" i="1" s="1"/>
  <c r="G819" i="1" s="1"/>
  <c r="H819" i="1" s="1"/>
  <c r="I819" i="1" s="1"/>
  <c r="J819" i="1" s="1"/>
  <c r="K819" i="1" s="1"/>
  <c r="L819" i="1" s="1"/>
  <c r="C820" i="1"/>
  <c r="D820" i="1" s="1"/>
  <c r="E820" i="1" s="1"/>
  <c r="F820" i="1" s="1"/>
  <c r="G820" i="1" s="1"/>
  <c r="H820" i="1" s="1"/>
  <c r="I820" i="1" s="1"/>
  <c r="J820" i="1" s="1"/>
  <c r="K820" i="1" s="1"/>
  <c r="L820" i="1" s="1"/>
  <c r="C821" i="1"/>
  <c r="C822" i="1"/>
  <c r="D822" i="1" s="1"/>
  <c r="E822" i="1" s="1"/>
  <c r="F822" i="1" s="1"/>
  <c r="G822" i="1" s="1"/>
  <c r="H822" i="1" s="1"/>
  <c r="I822" i="1" s="1"/>
  <c r="J822" i="1" s="1"/>
  <c r="K822" i="1" s="1"/>
  <c r="L822" i="1" s="1"/>
  <c r="C823" i="1"/>
  <c r="D823" i="1" s="1"/>
  <c r="E823" i="1" s="1"/>
  <c r="F823" i="1" s="1"/>
  <c r="G823" i="1" s="1"/>
  <c r="H823" i="1" s="1"/>
  <c r="I823" i="1" s="1"/>
  <c r="J823" i="1" s="1"/>
  <c r="K823" i="1" s="1"/>
  <c r="L823" i="1" s="1"/>
  <c r="C824" i="1"/>
  <c r="D824" i="1" s="1"/>
  <c r="E824" i="1" s="1"/>
  <c r="F824" i="1" s="1"/>
  <c r="G824" i="1" s="1"/>
  <c r="H824" i="1" s="1"/>
  <c r="I824" i="1" s="1"/>
  <c r="J824" i="1" s="1"/>
  <c r="K824" i="1" s="1"/>
  <c r="L824" i="1" s="1"/>
  <c r="C825" i="1"/>
  <c r="C826" i="1"/>
  <c r="D826" i="1" s="1"/>
  <c r="E826" i="1" s="1"/>
  <c r="F826" i="1" s="1"/>
  <c r="G826" i="1" s="1"/>
  <c r="H826" i="1" s="1"/>
  <c r="I826" i="1" s="1"/>
  <c r="J826" i="1" s="1"/>
  <c r="K826" i="1" s="1"/>
  <c r="L826" i="1" s="1"/>
  <c r="C827" i="1"/>
  <c r="D827" i="1" s="1"/>
  <c r="E827" i="1" s="1"/>
  <c r="F827" i="1" s="1"/>
  <c r="G827" i="1" s="1"/>
  <c r="H827" i="1" s="1"/>
  <c r="I827" i="1" s="1"/>
  <c r="J827" i="1" s="1"/>
  <c r="K827" i="1" s="1"/>
  <c r="L827" i="1" s="1"/>
  <c r="C828" i="1"/>
  <c r="D828" i="1" s="1"/>
  <c r="E828" i="1" s="1"/>
  <c r="F828" i="1" s="1"/>
  <c r="G828" i="1" s="1"/>
  <c r="H828" i="1" s="1"/>
  <c r="I828" i="1" s="1"/>
  <c r="J828" i="1" s="1"/>
  <c r="K828" i="1" s="1"/>
  <c r="L828" i="1" s="1"/>
  <c r="C829" i="1"/>
  <c r="C830" i="1"/>
  <c r="D830" i="1" s="1"/>
  <c r="E830" i="1" s="1"/>
  <c r="F830" i="1" s="1"/>
  <c r="G830" i="1" s="1"/>
  <c r="H830" i="1" s="1"/>
  <c r="I830" i="1" s="1"/>
  <c r="J830" i="1" s="1"/>
  <c r="K830" i="1" s="1"/>
  <c r="L830" i="1" s="1"/>
  <c r="C831" i="1"/>
  <c r="D831" i="1" s="1"/>
  <c r="E831" i="1" s="1"/>
  <c r="F831" i="1" s="1"/>
  <c r="G831" i="1" s="1"/>
  <c r="H831" i="1" s="1"/>
  <c r="I831" i="1" s="1"/>
  <c r="J831" i="1" s="1"/>
  <c r="K831" i="1" s="1"/>
  <c r="L831" i="1" s="1"/>
  <c r="C832" i="1"/>
  <c r="D832" i="1" s="1"/>
  <c r="E832" i="1" s="1"/>
  <c r="F832" i="1" s="1"/>
  <c r="G832" i="1" s="1"/>
  <c r="H832" i="1" s="1"/>
  <c r="I832" i="1" s="1"/>
  <c r="J832" i="1" s="1"/>
  <c r="K832" i="1" s="1"/>
  <c r="L832" i="1" s="1"/>
  <c r="C833" i="1"/>
  <c r="C834" i="1"/>
  <c r="D834" i="1" s="1"/>
  <c r="E834" i="1" s="1"/>
  <c r="F834" i="1" s="1"/>
  <c r="G834" i="1" s="1"/>
  <c r="H834" i="1" s="1"/>
  <c r="I834" i="1" s="1"/>
  <c r="J834" i="1" s="1"/>
  <c r="K834" i="1" s="1"/>
  <c r="L834" i="1" s="1"/>
  <c r="C835" i="1"/>
  <c r="D835" i="1" s="1"/>
  <c r="E835" i="1" s="1"/>
  <c r="F835" i="1" s="1"/>
  <c r="G835" i="1" s="1"/>
  <c r="H835" i="1" s="1"/>
  <c r="I835" i="1" s="1"/>
  <c r="J835" i="1" s="1"/>
  <c r="K835" i="1" s="1"/>
  <c r="L835" i="1" s="1"/>
  <c r="C836" i="1"/>
  <c r="D836" i="1" s="1"/>
  <c r="E836" i="1" s="1"/>
  <c r="F836" i="1" s="1"/>
  <c r="G836" i="1" s="1"/>
  <c r="H836" i="1" s="1"/>
  <c r="I836" i="1" s="1"/>
  <c r="J836" i="1" s="1"/>
  <c r="K836" i="1" s="1"/>
  <c r="L836" i="1" s="1"/>
  <c r="C837" i="1"/>
  <c r="C838" i="1"/>
  <c r="D838" i="1" s="1"/>
  <c r="E838" i="1" s="1"/>
  <c r="F838" i="1" s="1"/>
  <c r="G838" i="1" s="1"/>
  <c r="H838" i="1" s="1"/>
  <c r="I838" i="1" s="1"/>
  <c r="J838" i="1" s="1"/>
  <c r="K838" i="1" s="1"/>
  <c r="L838" i="1" s="1"/>
  <c r="C839" i="1"/>
  <c r="D839" i="1" s="1"/>
  <c r="E839" i="1" s="1"/>
  <c r="F839" i="1" s="1"/>
  <c r="G839" i="1" s="1"/>
  <c r="H839" i="1" s="1"/>
  <c r="I839" i="1" s="1"/>
  <c r="J839" i="1" s="1"/>
  <c r="K839" i="1" s="1"/>
  <c r="L839" i="1" s="1"/>
  <c r="C840" i="1"/>
  <c r="D840" i="1" s="1"/>
  <c r="E840" i="1" s="1"/>
  <c r="F840" i="1" s="1"/>
  <c r="G840" i="1" s="1"/>
  <c r="H840" i="1" s="1"/>
  <c r="I840" i="1" s="1"/>
  <c r="J840" i="1" s="1"/>
  <c r="K840" i="1" s="1"/>
  <c r="L840" i="1" s="1"/>
  <c r="C841" i="1"/>
  <c r="C842" i="1"/>
  <c r="D842" i="1" s="1"/>
  <c r="E842" i="1" s="1"/>
  <c r="F842" i="1" s="1"/>
  <c r="G842" i="1" s="1"/>
  <c r="H842" i="1" s="1"/>
  <c r="I842" i="1" s="1"/>
  <c r="J842" i="1" s="1"/>
  <c r="K842" i="1" s="1"/>
  <c r="L842" i="1" s="1"/>
  <c r="C843" i="1"/>
  <c r="D843" i="1" s="1"/>
  <c r="E843" i="1" s="1"/>
  <c r="F843" i="1" s="1"/>
  <c r="G843" i="1" s="1"/>
  <c r="H843" i="1" s="1"/>
  <c r="I843" i="1" s="1"/>
  <c r="J843" i="1" s="1"/>
  <c r="K843" i="1" s="1"/>
  <c r="L843" i="1" s="1"/>
  <c r="C844" i="1"/>
  <c r="D844" i="1" s="1"/>
  <c r="E844" i="1" s="1"/>
  <c r="F844" i="1" s="1"/>
  <c r="G844" i="1" s="1"/>
  <c r="H844" i="1" s="1"/>
  <c r="I844" i="1" s="1"/>
  <c r="J844" i="1" s="1"/>
  <c r="K844" i="1" s="1"/>
  <c r="L844" i="1" s="1"/>
  <c r="C845" i="1"/>
  <c r="C846" i="1"/>
  <c r="D846" i="1" s="1"/>
  <c r="E846" i="1" s="1"/>
  <c r="F846" i="1" s="1"/>
  <c r="G846" i="1" s="1"/>
  <c r="H846" i="1" s="1"/>
  <c r="I846" i="1" s="1"/>
  <c r="J846" i="1" s="1"/>
  <c r="K846" i="1" s="1"/>
  <c r="L846" i="1" s="1"/>
  <c r="C847" i="1"/>
  <c r="D847" i="1" s="1"/>
  <c r="E847" i="1" s="1"/>
  <c r="F847" i="1" s="1"/>
  <c r="G847" i="1" s="1"/>
  <c r="H847" i="1" s="1"/>
  <c r="I847" i="1" s="1"/>
  <c r="J847" i="1" s="1"/>
  <c r="K847" i="1" s="1"/>
  <c r="L847" i="1" s="1"/>
  <c r="C848" i="1"/>
  <c r="D848" i="1" s="1"/>
  <c r="E848" i="1" s="1"/>
  <c r="F848" i="1" s="1"/>
  <c r="G848" i="1" s="1"/>
  <c r="H848" i="1" s="1"/>
  <c r="I848" i="1" s="1"/>
  <c r="J848" i="1" s="1"/>
  <c r="K848" i="1" s="1"/>
  <c r="L848" i="1" s="1"/>
  <c r="C849" i="1"/>
  <c r="C850" i="1"/>
  <c r="D850" i="1" s="1"/>
  <c r="E850" i="1" s="1"/>
  <c r="F850" i="1" s="1"/>
  <c r="G850" i="1" s="1"/>
  <c r="H850" i="1" s="1"/>
  <c r="I850" i="1" s="1"/>
  <c r="J850" i="1" s="1"/>
  <c r="K850" i="1" s="1"/>
  <c r="L850" i="1" s="1"/>
  <c r="C851" i="1"/>
  <c r="D851" i="1" s="1"/>
  <c r="E851" i="1" s="1"/>
  <c r="F851" i="1" s="1"/>
  <c r="G851" i="1" s="1"/>
  <c r="H851" i="1" s="1"/>
  <c r="I851" i="1" s="1"/>
  <c r="J851" i="1" s="1"/>
  <c r="K851" i="1" s="1"/>
  <c r="L851" i="1" s="1"/>
  <c r="C852" i="1"/>
  <c r="D852" i="1" s="1"/>
  <c r="E852" i="1" s="1"/>
  <c r="F852" i="1" s="1"/>
  <c r="G852" i="1" s="1"/>
  <c r="H852" i="1" s="1"/>
  <c r="I852" i="1" s="1"/>
  <c r="J852" i="1" s="1"/>
  <c r="K852" i="1" s="1"/>
  <c r="L852" i="1" s="1"/>
  <c r="C853" i="1"/>
  <c r="C854" i="1"/>
  <c r="D854" i="1" s="1"/>
  <c r="E854" i="1" s="1"/>
  <c r="F854" i="1" s="1"/>
  <c r="G854" i="1" s="1"/>
  <c r="H854" i="1" s="1"/>
  <c r="I854" i="1" s="1"/>
  <c r="J854" i="1" s="1"/>
  <c r="K854" i="1" s="1"/>
  <c r="L854" i="1" s="1"/>
  <c r="C855" i="1"/>
  <c r="D855" i="1" s="1"/>
  <c r="E855" i="1" s="1"/>
  <c r="F855" i="1" s="1"/>
  <c r="G855" i="1" s="1"/>
  <c r="H855" i="1" s="1"/>
  <c r="I855" i="1" s="1"/>
  <c r="J855" i="1" s="1"/>
  <c r="K855" i="1" s="1"/>
  <c r="L855" i="1" s="1"/>
  <c r="C856" i="1"/>
  <c r="D856" i="1" s="1"/>
  <c r="E856" i="1" s="1"/>
  <c r="F856" i="1" s="1"/>
  <c r="G856" i="1" s="1"/>
  <c r="H856" i="1" s="1"/>
  <c r="I856" i="1" s="1"/>
  <c r="J856" i="1" s="1"/>
  <c r="K856" i="1" s="1"/>
  <c r="L856" i="1" s="1"/>
  <c r="C857" i="1"/>
  <c r="C858" i="1"/>
  <c r="D858" i="1" s="1"/>
  <c r="E858" i="1" s="1"/>
  <c r="F858" i="1" s="1"/>
  <c r="G858" i="1" s="1"/>
  <c r="H858" i="1" s="1"/>
  <c r="I858" i="1" s="1"/>
  <c r="J858" i="1" s="1"/>
  <c r="K858" i="1" s="1"/>
  <c r="L858" i="1" s="1"/>
  <c r="C859" i="1"/>
  <c r="D859" i="1" s="1"/>
  <c r="E859" i="1" s="1"/>
  <c r="F859" i="1" s="1"/>
  <c r="G859" i="1" s="1"/>
  <c r="H859" i="1" s="1"/>
  <c r="I859" i="1" s="1"/>
  <c r="J859" i="1" s="1"/>
  <c r="K859" i="1" s="1"/>
  <c r="L859" i="1" s="1"/>
  <c r="C860" i="1"/>
  <c r="D860" i="1" s="1"/>
  <c r="E860" i="1" s="1"/>
  <c r="F860" i="1" s="1"/>
  <c r="G860" i="1" s="1"/>
  <c r="H860" i="1" s="1"/>
  <c r="I860" i="1" s="1"/>
  <c r="J860" i="1" s="1"/>
  <c r="K860" i="1" s="1"/>
  <c r="L860" i="1" s="1"/>
  <c r="C861" i="1"/>
  <c r="C862" i="1"/>
  <c r="D862" i="1" s="1"/>
  <c r="E862" i="1" s="1"/>
  <c r="F862" i="1" s="1"/>
  <c r="G862" i="1" s="1"/>
  <c r="H862" i="1" s="1"/>
  <c r="I862" i="1" s="1"/>
  <c r="J862" i="1" s="1"/>
  <c r="K862" i="1" s="1"/>
  <c r="L862" i="1" s="1"/>
  <c r="C863" i="1"/>
  <c r="D863" i="1" s="1"/>
  <c r="E863" i="1" s="1"/>
  <c r="F863" i="1" s="1"/>
  <c r="G863" i="1" s="1"/>
  <c r="H863" i="1" s="1"/>
  <c r="I863" i="1" s="1"/>
  <c r="J863" i="1" s="1"/>
  <c r="K863" i="1" s="1"/>
  <c r="L863" i="1" s="1"/>
  <c r="C864" i="1"/>
  <c r="D864" i="1" s="1"/>
  <c r="E864" i="1" s="1"/>
  <c r="F864" i="1" s="1"/>
  <c r="G864" i="1" s="1"/>
  <c r="H864" i="1" s="1"/>
  <c r="I864" i="1" s="1"/>
  <c r="J864" i="1" s="1"/>
  <c r="K864" i="1" s="1"/>
  <c r="L864" i="1" s="1"/>
  <c r="C865" i="1"/>
  <c r="C866" i="1"/>
  <c r="D866" i="1" s="1"/>
  <c r="E866" i="1" s="1"/>
  <c r="F866" i="1" s="1"/>
  <c r="G866" i="1" s="1"/>
  <c r="H866" i="1" s="1"/>
  <c r="I866" i="1" s="1"/>
  <c r="J866" i="1" s="1"/>
  <c r="K866" i="1" s="1"/>
  <c r="L866" i="1" s="1"/>
  <c r="C867" i="1"/>
  <c r="D867" i="1" s="1"/>
  <c r="E867" i="1" s="1"/>
  <c r="F867" i="1" s="1"/>
  <c r="G867" i="1" s="1"/>
  <c r="H867" i="1" s="1"/>
  <c r="I867" i="1" s="1"/>
  <c r="J867" i="1" s="1"/>
  <c r="K867" i="1" s="1"/>
  <c r="L867" i="1" s="1"/>
  <c r="C868" i="1"/>
  <c r="D868" i="1" s="1"/>
  <c r="E868" i="1" s="1"/>
  <c r="F868" i="1" s="1"/>
  <c r="G868" i="1" s="1"/>
  <c r="H868" i="1" s="1"/>
  <c r="I868" i="1" s="1"/>
  <c r="J868" i="1" s="1"/>
  <c r="K868" i="1" s="1"/>
  <c r="L868" i="1" s="1"/>
  <c r="C869" i="1"/>
  <c r="C870" i="1"/>
  <c r="D870" i="1" s="1"/>
  <c r="E870" i="1" s="1"/>
  <c r="F870" i="1" s="1"/>
  <c r="G870" i="1" s="1"/>
  <c r="H870" i="1" s="1"/>
  <c r="I870" i="1" s="1"/>
  <c r="J870" i="1" s="1"/>
  <c r="K870" i="1" s="1"/>
  <c r="L870" i="1" s="1"/>
  <c r="C871" i="1"/>
  <c r="D871" i="1" s="1"/>
  <c r="E871" i="1" s="1"/>
  <c r="F871" i="1" s="1"/>
  <c r="G871" i="1" s="1"/>
  <c r="H871" i="1" s="1"/>
  <c r="I871" i="1" s="1"/>
  <c r="J871" i="1" s="1"/>
  <c r="K871" i="1" s="1"/>
  <c r="L871" i="1" s="1"/>
  <c r="C872" i="1"/>
  <c r="D872" i="1" s="1"/>
  <c r="E872" i="1" s="1"/>
  <c r="F872" i="1" s="1"/>
  <c r="G872" i="1" s="1"/>
  <c r="H872" i="1" s="1"/>
  <c r="I872" i="1" s="1"/>
  <c r="J872" i="1" s="1"/>
  <c r="K872" i="1" s="1"/>
  <c r="L872" i="1" s="1"/>
  <c r="C873" i="1"/>
  <c r="C874" i="1"/>
  <c r="D874" i="1" s="1"/>
  <c r="E874" i="1" s="1"/>
  <c r="F874" i="1" s="1"/>
  <c r="G874" i="1" s="1"/>
  <c r="H874" i="1" s="1"/>
  <c r="I874" i="1" s="1"/>
  <c r="J874" i="1" s="1"/>
  <c r="K874" i="1" s="1"/>
  <c r="L874" i="1" s="1"/>
  <c r="C875" i="1"/>
  <c r="D875" i="1" s="1"/>
  <c r="E875" i="1" s="1"/>
  <c r="F875" i="1" s="1"/>
  <c r="G875" i="1" s="1"/>
  <c r="H875" i="1" s="1"/>
  <c r="I875" i="1" s="1"/>
  <c r="J875" i="1" s="1"/>
  <c r="K875" i="1" s="1"/>
  <c r="L875" i="1" s="1"/>
  <c r="C876" i="1"/>
  <c r="D876" i="1" s="1"/>
  <c r="E876" i="1" s="1"/>
  <c r="F876" i="1" s="1"/>
  <c r="G876" i="1" s="1"/>
  <c r="H876" i="1" s="1"/>
  <c r="I876" i="1" s="1"/>
  <c r="J876" i="1" s="1"/>
  <c r="K876" i="1" s="1"/>
  <c r="L876" i="1" s="1"/>
  <c r="C877" i="1"/>
  <c r="C878" i="1"/>
  <c r="D878" i="1" s="1"/>
  <c r="E878" i="1" s="1"/>
  <c r="F878" i="1" s="1"/>
  <c r="G878" i="1" s="1"/>
  <c r="H878" i="1" s="1"/>
  <c r="I878" i="1" s="1"/>
  <c r="J878" i="1" s="1"/>
  <c r="K878" i="1" s="1"/>
  <c r="L878" i="1" s="1"/>
  <c r="C879" i="1"/>
  <c r="D879" i="1" s="1"/>
  <c r="E879" i="1" s="1"/>
  <c r="F879" i="1" s="1"/>
  <c r="G879" i="1" s="1"/>
  <c r="H879" i="1" s="1"/>
  <c r="I879" i="1" s="1"/>
  <c r="J879" i="1" s="1"/>
  <c r="K879" i="1" s="1"/>
  <c r="L879" i="1" s="1"/>
  <c r="C880" i="1"/>
  <c r="D880" i="1" s="1"/>
  <c r="E880" i="1" s="1"/>
  <c r="F880" i="1" s="1"/>
  <c r="G880" i="1" s="1"/>
  <c r="H880" i="1" s="1"/>
  <c r="I880" i="1" s="1"/>
  <c r="J880" i="1" s="1"/>
  <c r="K880" i="1" s="1"/>
  <c r="L880" i="1" s="1"/>
  <c r="C881" i="1"/>
  <c r="C882" i="1"/>
  <c r="D882" i="1" s="1"/>
  <c r="E882" i="1" s="1"/>
  <c r="F882" i="1" s="1"/>
  <c r="G882" i="1" s="1"/>
  <c r="H882" i="1" s="1"/>
  <c r="I882" i="1" s="1"/>
  <c r="J882" i="1" s="1"/>
  <c r="K882" i="1" s="1"/>
  <c r="L882" i="1" s="1"/>
  <c r="C883" i="1"/>
  <c r="D883" i="1" s="1"/>
  <c r="E883" i="1" s="1"/>
  <c r="F883" i="1" s="1"/>
  <c r="G883" i="1" s="1"/>
  <c r="H883" i="1" s="1"/>
  <c r="I883" i="1" s="1"/>
  <c r="J883" i="1" s="1"/>
  <c r="K883" i="1" s="1"/>
  <c r="L883" i="1" s="1"/>
  <c r="C884" i="1"/>
  <c r="D884" i="1" s="1"/>
  <c r="E884" i="1" s="1"/>
  <c r="F884" i="1" s="1"/>
  <c r="G884" i="1" s="1"/>
  <c r="H884" i="1" s="1"/>
  <c r="I884" i="1" s="1"/>
  <c r="J884" i="1" s="1"/>
  <c r="K884" i="1" s="1"/>
  <c r="L884" i="1" s="1"/>
  <c r="C885" i="1"/>
  <c r="C886" i="1"/>
  <c r="D886" i="1" s="1"/>
  <c r="E886" i="1" s="1"/>
  <c r="F886" i="1" s="1"/>
  <c r="G886" i="1" s="1"/>
  <c r="H886" i="1" s="1"/>
  <c r="I886" i="1" s="1"/>
  <c r="J886" i="1" s="1"/>
  <c r="K886" i="1" s="1"/>
  <c r="L886" i="1" s="1"/>
  <c r="C887" i="1"/>
  <c r="D887" i="1" s="1"/>
  <c r="E887" i="1" s="1"/>
  <c r="F887" i="1" s="1"/>
  <c r="G887" i="1" s="1"/>
  <c r="H887" i="1" s="1"/>
  <c r="I887" i="1" s="1"/>
  <c r="J887" i="1" s="1"/>
  <c r="K887" i="1" s="1"/>
  <c r="L887" i="1" s="1"/>
  <c r="C888" i="1"/>
  <c r="D888" i="1" s="1"/>
  <c r="E888" i="1" s="1"/>
  <c r="F888" i="1" s="1"/>
  <c r="G888" i="1" s="1"/>
  <c r="H888" i="1" s="1"/>
  <c r="I888" i="1" s="1"/>
  <c r="J888" i="1" s="1"/>
  <c r="K888" i="1" s="1"/>
  <c r="L888" i="1" s="1"/>
  <c r="C889" i="1"/>
  <c r="C890" i="1"/>
  <c r="D890" i="1" s="1"/>
  <c r="E890" i="1" s="1"/>
  <c r="F890" i="1" s="1"/>
  <c r="G890" i="1" s="1"/>
  <c r="H890" i="1" s="1"/>
  <c r="I890" i="1" s="1"/>
  <c r="J890" i="1" s="1"/>
  <c r="K890" i="1" s="1"/>
  <c r="L890" i="1" s="1"/>
  <c r="C891" i="1"/>
  <c r="D891" i="1" s="1"/>
  <c r="E891" i="1" s="1"/>
  <c r="F891" i="1" s="1"/>
  <c r="G891" i="1" s="1"/>
  <c r="H891" i="1" s="1"/>
  <c r="I891" i="1" s="1"/>
  <c r="J891" i="1" s="1"/>
  <c r="K891" i="1" s="1"/>
  <c r="L891" i="1" s="1"/>
  <c r="C892" i="1"/>
  <c r="D892" i="1" s="1"/>
  <c r="E892" i="1" s="1"/>
  <c r="F892" i="1" s="1"/>
  <c r="G892" i="1" s="1"/>
  <c r="H892" i="1" s="1"/>
  <c r="I892" i="1" s="1"/>
  <c r="J892" i="1" s="1"/>
  <c r="K892" i="1" s="1"/>
  <c r="L892" i="1" s="1"/>
  <c r="C893" i="1"/>
  <c r="C894" i="1"/>
  <c r="D894" i="1" s="1"/>
  <c r="E894" i="1" s="1"/>
  <c r="F894" i="1" s="1"/>
  <c r="G894" i="1" s="1"/>
  <c r="H894" i="1" s="1"/>
  <c r="I894" i="1" s="1"/>
  <c r="J894" i="1" s="1"/>
  <c r="K894" i="1" s="1"/>
  <c r="L894" i="1" s="1"/>
  <c r="C895" i="1"/>
  <c r="D895" i="1" s="1"/>
  <c r="E895" i="1" s="1"/>
  <c r="F895" i="1" s="1"/>
  <c r="G895" i="1" s="1"/>
  <c r="H895" i="1" s="1"/>
  <c r="I895" i="1" s="1"/>
  <c r="J895" i="1" s="1"/>
  <c r="K895" i="1" s="1"/>
  <c r="L895" i="1" s="1"/>
  <c r="C896" i="1"/>
  <c r="D896" i="1" s="1"/>
  <c r="E896" i="1" s="1"/>
  <c r="F896" i="1" s="1"/>
  <c r="G896" i="1" s="1"/>
  <c r="H896" i="1" s="1"/>
  <c r="I896" i="1" s="1"/>
  <c r="J896" i="1" s="1"/>
  <c r="K896" i="1" s="1"/>
  <c r="L896" i="1" s="1"/>
  <c r="C897" i="1"/>
  <c r="C898" i="1"/>
  <c r="D898" i="1" s="1"/>
  <c r="E898" i="1" s="1"/>
  <c r="F898" i="1" s="1"/>
  <c r="G898" i="1" s="1"/>
  <c r="H898" i="1" s="1"/>
  <c r="I898" i="1" s="1"/>
  <c r="J898" i="1" s="1"/>
  <c r="K898" i="1" s="1"/>
  <c r="L898" i="1" s="1"/>
  <c r="C899" i="1"/>
  <c r="D899" i="1" s="1"/>
  <c r="E899" i="1" s="1"/>
  <c r="F899" i="1" s="1"/>
  <c r="G899" i="1" s="1"/>
  <c r="H899" i="1" s="1"/>
  <c r="I899" i="1" s="1"/>
  <c r="J899" i="1" s="1"/>
  <c r="K899" i="1" s="1"/>
  <c r="L899" i="1" s="1"/>
  <c r="C900" i="1"/>
  <c r="D900" i="1" s="1"/>
  <c r="E900" i="1" s="1"/>
  <c r="F900" i="1" s="1"/>
  <c r="G900" i="1" s="1"/>
  <c r="H900" i="1" s="1"/>
  <c r="I900" i="1" s="1"/>
  <c r="J900" i="1" s="1"/>
  <c r="K900" i="1" s="1"/>
  <c r="L900" i="1" s="1"/>
  <c r="C901" i="1"/>
  <c r="C902" i="1"/>
  <c r="D902" i="1" s="1"/>
  <c r="E902" i="1" s="1"/>
  <c r="F902" i="1" s="1"/>
  <c r="G902" i="1" s="1"/>
  <c r="H902" i="1" s="1"/>
  <c r="I902" i="1" s="1"/>
  <c r="J902" i="1" s="1"/>
  <c r="K902" i="1" s="1"/>
  <c r="L902" i="1" s="1"/>
  <c r="C903" i="1"/>
  <c r="D903" i="1" s="1"/>
  <c r="E903" i="1" s="1"/>
  <c r="F903" i="1" s="1"/>
  <c r="G903" i="1" s="1"/>
  <c r="H903" i="1" s="1"/>
  <c r="I903" i="1" s="1"/>
  <c r="J903" i="1" s="1"/>
  <c r="K903" i="1" s="1"/>
  <c r="L903" i="1" s="1"/>
  <c r="C904" i="1"/>
  <c r="D904" i="1" s="1"/>
  <c r="E904" i="1" s="1"/>
  <c r="F904" i="1" s="1"/>
  <c r="G904" i="1" s="1"/>
  <c r="H904" i="1" s="1"/>
  <c r="I904" i="1" s="1"/>
  <c r="J904" i="1" s="1"/>
  <c r="K904" i="1" s="1"/>
  <c r="L904" i="1" s="1"/>
  <c r="C905" i="1"/>
  <c r="C906" i="1"/>
  <c r="D906" i="1" s="1"/>
  <c r="E906" i="1" s="1"/>
  <c r="F906" i="1" s="1"/>
  <c r="G906" i="1" s="1"/>
  <c r="H906" i="1" s="1"/>
  <c r="I906" i="1" s="1"/>
  <c r="J906" i="1" s="1"/>
  <c r="K906" i="1" s="1"/>
  <c r="L906" i="1" s="1"/>
  <c r="C907" i="1"/>
  <c r="D907" i="1" s="1"/>
  <c r="E907" i="1" s="1"/>
  <c r="F907" i="1" s="1"/>
  <c r="G907" i="1" s="1"/>
  <c r="H907" i="1" s="1"/>
  <c r="I907" i="1" s="1"/>
  <c r="J907" i="1" s="1"/>
  <c r="K907" i="1" s="1"/>
  <c r="L907" i="1" s="1"/>
  <c r="C908" i="1"/>
  <c r="D908" i="1" s="1"/>
  <c r="E908" i="1" s="1"/>
  <c r="F908" i="1" s="1"/>
  <c r="G908" i="1" s="1"/>
  <c r="H908" i="1" s="1"/>
  <c r="I908" i="1" s="1"/>
  <c r="J908" i="1" s="1"/>
  <c r="K908" i="1" s="1"/>
  <c r="L908" i="1" s="1"/>
  <c r="C909" i="1"/>
  <c r="C910" i="1"/>
  <c r="D910" i="1" s="1"/>
  <c r="E910" i="1" s="1"/>
  <c r="F910" i="1" s="1"/>
  <c r="G910" i="1" s="1"/>
  <c r="H910" i="1" s="1"/>
  <c r="I910" i="1" s="1"/>
  <c r="J910" i="1" s="1"/>
  <c r="K910" i="1" s="1"/>
  <c r="L910" i="1" s="1"/>
  <c r="C911" i="1"/>
  <c r="D911" i="1" s="1"/>
  <c r="E911" i="1" s="1"/>
  <c r="F911" i="1" s="1"/>
  <c r="G911" i="1" s="1"/>
  <c r="H911" i="1" s="1"/>
  <c r="I911" i="1" s="1"/>
  <c r="J911" i="1" s="1"/>
  <c r="K911" i="1" s="1"/>
  <c r="L911" i="1" s="1"/>
  <c r="C912" i="1"/>
  <c r="D912" i="1" s="1"/>
  <c r="E912" i="1" s="1"/>
  <c r="F912" i="1" s="1"/>
  <c r="G912" i="1" s="1"/>
  <c r="H912" i="1" s="1"/>
  <c r="I912" i="1" s="1"/>
  <c r="J912" i="1" s="1"/>
  <c r="K912" i="1" s="1"/>
  <c r="L912" i="1" s="1"/>
  <c r="C913" i="1"/>
  <c r="C914" i="1"/>
  <c r="D914" i="1" s="1"/>
  <c r="E914" i="1" s="1"/>
  <c r="F914" i="1" s="1"/>
  <c r="G914" i="1" s="1"/>
  <c r="H914" i="1" s="1"/>
  <c r="I914" i="1" s="1"/>
  <c r="J914" i="1" s="1"/>
  <c r="K914" i="1" s="1"/>
  <c r="L914" i="1" s="1"/>
  <c r="C915" i="1"/>
  <c r="D915" i="1" s="1"/>
  <c r="E915" i="1" s="1"/>
  <c r="F915" i="1" s="1"/>
  <c r="G915" i="1" s="1"/>
  <c r="H915" i="1" s="1"/>
  <c r="I915" i="1" s="1"/>
  <c r="J915" i="1" s="1"/>
  <c r="K915" i="1" s="1"/>
  <c r="L915" i="1" s="1"/>
  <c r="C916" i="1"/>
  <c r="D916" i="1" s="1"/>
  <c r="E916" i="1" s="1"/>
  <c r="F916" i="1" s="1"/>
  <c r="G916" i="1" s="1"/>
  <c r="H916" i="1" s="1"/>
  <c r="I916" i="1" s="1"/>
  <c r="J916" i="1" s="1"/>
  <c r="K916" i="1" s="1"/>
  <c r="L916" i="1" s="1"/>
  <c r="C917" i="1"/>
  <c r="C918" i="1"/>
  <c r="D918" i="1" s="1"/>
  <c r="E918" i="1" s="1"/>
  <c r="F918" i="1" s="1"/>
  <c r="G918" i="1" s="1"/>
  <c r="H918" i="1" s="1"/>
  <c r="I918" i="1" s="1"/>
  <c r="J918" i="1" s="1"/>
  <c r="K918" i="1" s="1"/>
  <c r="L918" i="1" s="1"/>
  <c r="C919" i="1"/>
  <c r="D919" i="1" s="1"/>
  <c r="E919" i="1" s="1"/>
  <c r="F919" i="1" s="1"/>
  <c r="G919" i="1" s="1"/>
  <c r="H919" i="1" s="1"/>
  <c r="I919" i="1" s="1"/>
  <c r="J919" i="1" s="1"/>
  <c r="K919" i="1" s="1"/>
  <c r="L919" i="1" s="1"/>
  <c r="C920" i="1"/>
  <c r="D920" i="1" s="1"/>
  <c r="E920" i="1" s="1"/>
  <c r="F920" i="1" s="1"/>
  <c r="G920" i="1" s="1"/>
  <c r="H920" i="1" s="1"/>
  <c r="I920" i="1" s="1"/>
  <c r="J920" i="1" s="1"/>
  <c r="K920" i="1" s="1"/>
  <c r="L920" i="1" s="1"/>
  <c r="C921" i="1"/>
  <c r="C922" i="1"/>
  <c r="D922" i="1" s="1"/>
  <c r="E922" i="1" s="1"/>
  <c r="F922" i="1" s="1"/>
  <c r="G922" i="1" s="1"/>
  <c r="H922" i="1" s="1"/>
  <c r="I922" i="1" s="1"/>
  <c r="J922" i="1" s="1"/>
  <c r="K922" i="1" s="1"/>
  <c r="L922" i="1" s="1"/>
  <c r="C923" i="1"/>
  <c r="D923" i="1" s="1"/>
  <c r="E923" i="1" s="1"/>
  <c r="F923" i="1" s="1"/>
  <c r="G923" i="1" s="1"/>
  <c r="H923" i="1" s="1"/>
  <c r="I923" i="1" s="1"/>
  <c r="J923" i="1" s="1"/>
  <c r="K923" i="1" s="1"/>
  <c r="L923" i="1" s="1"/>
  <c r="C924" i="1"/>
  <c r="D924" i="1" s="1"/>
  <c r="E924" i="1" s="1"/>
  <c r="F924" i="1" s="1"/>
  <c r="G924" i="1" s="1"/>
  <c r="H924" i="1" s="1"/>
  <c r="I924" i="1" s="1"/>
  <c r="J924" i="1" s="1"/>
  <c r="K924" i="1" s="1"/>
  <c r="L924" i="1" s="1"/>
  <c r="C925" i="1"/>
  <c r="C926" i="1"/>
  <c r="D926" i="1" s="1"/>
  <c r="E926" i="1" s="1"/>
  <c r="F926" i="1" s="1"/>
  <c r="G926" i="1" s="1"/>
  <c r="H926" i="1" s="1"/>
  <c r="I926" i="1" s="1"/>
  <c r="J926" i="1" s="1"/>
  <c r="K926" i="1" s="1"/>
  <c r="L926" i="1" s="1"/>
  <c r="C927" i="1"/>
  <c r="D927" i="1" s="1"/>
  <c r="E927" i="1" s="1"/>
  <c r="F927" i="1" s="1"/>
  <c r="G927" i="1" s="1"/>
  <c r="H927" i="1" s="1"/>
  <c r="I927" i="1" s="1"/>
  <c r="J927" i="1" s="1"/>
  <c r="K927" i="1" s="1"/>
  <c r="L927" i="1" s="1"/>
  <c r="C928" i="1"/>
  <c r="D928" i="1" s="1"/>
  <c r="E928" i="1" s="1"/>
  <c r="F928" i="1" s="1"/>
  <c r="G928" i="1" s="1"/>
  <c r="H928" i="1" s="1"/>
  <c r="I928" i="1" s="1"/>
  <c r="J928" i="1" s="1"/>
  <c r="K928" i="1" s="1"/>
  <c r="L928" i="1" s="1"/>
  <c r="C929" i="1"/>
  <c r="C930" i="1"/>
  <c r="D930" i="1" s="1"/>
  <c r="E930" i="1" s="1"/>
  <c r="F930" i="1" s="1"/>
  <c r="G930" i="1" s="1"/>
  <c r="H930" i="1" s="1"/>
  <c r="I930" i="1" s="1"/>
  <c r="J930" i="1" s="1"/>
  <c r="K930" i="1" s="1"/>
  <c r="L930" i="1" s="1"/>
  <c r="C931" i="1"/>
  <c r="D931" i="1" s="1"/>
  <c r="E931" i="1" s="1"/>
  <c r="F931" i="1" s="1"/>
  <c r="G931" i="1" s="1"/>
  <c r="H931" i="1" s="1"/>
  <c r="I931" i="1" s="1"/>
  <c r="J931" i="1" s="1"/>
  <c r="K931" i="1" s="1"/>
  <c r="L931" i="1" s="1"/>
  <c r="C932" i="1"/>
  <c r="D932" i="1" s="1"/>
  <c r="E932" i="1" s="1"/>
  <c r="F932" i="1" s="1"/>
  <c r="G932" i="1" s="1"/>
  <c r="H932" i="1" s="1"/>
  <c r="I932" i="1" s="1"/>
  <c r="J932" i="1" s="1"/>
  <c r="K932" i="1" s="1"/>
  <c r="L932" i="1" s="1"/>
  <c r="C933" i="1"/>
  <c r="C934" i="1"/>
  <c r="D934" i="1" s="1"/>
  <c r="E934" i="1" s="1"/>
  <c r="F934" i="1" s="1"/>
  <c r="G934" i="1" s="1"/>
  <c r="H934" i="1" s="1"/>
  <c r="I934" i="1" s="1"/>
  <c r="J934" i="1" s="1"/>
  <c r="K934" i="1" s="1"/>
  <c r="L934" i="1" s="1"/>
  <c r="C935" i="1"/>
  <c r="D935" i="1" s="1"/>
  <c r="E935" i="1" s="1"/>
  <c r="F935" i="1" s="1"/>
  <c r="G935" i="1" s="1"/>
  <c r="H935" i="1" s="1"/>
  <c r="I935" i="1" s="1"/>
  <c r="J935" i="1" s="1"/>
  <c r="K935" i="1" s="1"/>
  <c r="L935" i="1" s="1"/>
  <c r="C936" i="1"/>
  <c r="D936" i="1" s="1"/>
  <c r="E936" i="1" s="1"/>
  <c r="F936" i="1" s="1"/>
  <c r="G936" i="1" s="1"/>
  <c r="H936" i="1" s="1"/>
  <c r="I936" i="1" s="1"/>
  <c r="J936" i="1" s="1"/>
  <c r="K936" i="1" s="1"/>
  <c r="L936" i="1" s="1"/>
  <c r="C937" i="1"/>
  <c r="C938" i="1"/>
  <c r="D938" i="1" s="1"/>
  <c r="E938" i="1" s="1"/>
  <c r="F938" i="1" s="1"/>
  <c r="G938" i="1" s="1"/>
  <c r="H938" i="1" s="1"/>
  <c r="I938" i="1" s="1"/>
  <c r="J938" i="1" s="1"/>
  <c r="K938" i="1" s="1"/>
  <c r="L938" i="1" s="1"/>
  <c r="C939" i="1"/>
  <c r="D939" i="1" s="1"/>
  <c r="E939" i="1" s="1"/>
  <c r="F939" i="1" s="1"/>
  <c r="G939" i="1" s="1"/>
  <c r="H939" i="1" s="1"/>
  <c r="I939" i="1" s="1"/>
  <c r="J939" i="1" s="1"/>
  <c r="K939" i="1" s="1"/>
  <c r="L939" i="1" s="1"/>
  <c r="C940" i="1"/>
  <c r="D940" i="1" s="1"/>
  <c r="E940" i="1" s="1"/>
  <c r="F940" i="1" s="1"/>
  <c r="G940" i="1" s="1"/>
  <c r="H940" i="1" s="1"/>
  <c r="I940" i="1" s="1"/>
  <c r="J940" i="1" s="1"/>
  <c r="K940" i="1" s="1"/>
  <c r="L940" i="1" s="1"/>
  <c r="C941" i="1"/>
  <c r="C942" i="1"/>
  <c r="D942" i="1" s="1"/>
  <c r="E942" i="1" s="1"/>
  <c r="F942" i="1" s="1"/>
  <c r="G942" i="1" s="1"/>
  <c r="H942" i="1" s="1"/>
  <c r="I942" i="1" s="1"/>
  <c r="J942" i="1" s="1"/>
  <c r="K942" i="1" s="1"/>
  <c r="L942" i="1" s="1"/>
  <c r="C943" i="1"/>
  <c r="D943" i="1" s="1"/>
  <c r="E943" i="1" s="1"/>
  <c r="F943" i="1" s="1"/>
  <c r="G943" i="1" s="1"/>
  <c r="H943" i="1" s="1"/>
  <c r="I943" i="1" s="1"/>
  <c r="J943" i="1" s="1"/>
  <c r="K943" i="1" s="1"/>
  <c r="L943" i="1" s="1"/>
  <c r="C944" i="1"/>
  <c r="D944" i="1" s="1"/>
  <c r="E944" i="1" s="1"/>
  <c r="F944" i="1" s="1"/>
  <c r="G944" i="1" s="1"/>
  <c r="H944" i="1" s="1"/>
  <c r="I944" i="1" s="1"/>
  <c r="J944" i="1" s="1"/>
  <c r="K944" i="1" s="1"/>
  <c r="L944" i="1" s="1"/>
  <c r="C945" i="1"/>
  <c r="C946" i="1"/>
  <c r="D946" i="1" s="1"/>
  <c r="E946" i="1" s="1"/>
  <c r="F946" i="1" s="1"/>
  <c r="G946" i="1" s="1"/>
  <c r="H946" i="1" s="1"/>
  <c r="I946" i="1" s="1"/>
  <c r="J946" i="1" s="1"/>
  <c r="K946" i="1" s="1"/>
  <c r="L946" i="1" s="1"/>
  <c r="C947" i="1"/>
  <c r="D947" i="1" s="1"/>
  <c r="E947" i="1" s="1"/>
  <c r="F947" i="1" s="1"/>
  <c r="G947" i="1" s="1"/>
  <c r="H947" i="1" s="1"/>
  <c r="I947" i="1" s="1"/>
  <c r="J947" i="1" s="1"/>
  <c r="K947" i="1" s="1"/>
  <c r="L947" i="1" s="1"/>
  <c r="C948" i="1"/>
  <c r="D948" i="1" s="1"/>
  <c r="E948" i="1" s="1"/>
  <c r="F948" i="1" s="1"/>
  <c r="G948" i="1" s="1"/>
  <c r="H948" i="1" s="1"/>
  <c r="I948" i="1" s="1"/>
  <c r="J948" i="1" s="1"/>
  <c r="K948" i="1" s="1"/>
  <c r="L948" i="1" s="1"/>
  <c r="C949" i="1"/>
  <c r="C950" i="1"/>
  <c r="D950" i="1" s="1"/>
  <c r="E950" i="1" s="1"/>
  <c r="F950" i="1" s="1"/>
  <c r="G950" i="1" s="1"/>
  <c r="H950" i="1" s="1"/>
  <c r="I950" i="1" s="1"/>
  <c r="J950" i="1" s="1"/>
  <c r="K950" i="1" s="1"/>
  <c r="L950" i="1" s="1"/>
  <c r="C951" i="1"/>
  <c r="D951" i="1" s="1"/>
  <c r="E951" i="1" s="1"/>
  <c r="F951" i="1" s="1"/>
  <c r="G951" i="1" s="1"/>
  <c r="H951" i="1" s="1"/>
  <c r="I951" i="1" s="1"/>
  <c r="J951" i="1" s="1"/>
  <c r="K951" i="1" s="1"/>
  <c r="L951" i="1" s="1"/>
  <c r="C952" i="1"/>
  <c r="D952" i="1" s="1"/>
  <c r="E952" i="1" s="1"/>
  <c r="F952" i="1" s="1"/>
  <c r="G952" i="1" s="1"/>
  <c r="H952" i="1" s="1"/>
  <c r="I952" i="1" s="1"/>
  <c r="J952" i="1" s="1"/>
  <c r="K952" i="1" s="1"/>
  <c r="L952" i="1" s="1"/>
  <c r="C953" i="1"/>
  <c r="C954" i="1"/>
  <c r="D954" i="1" s="1"/>
  <c r="E954" i="1" s="1"/>
  <c r="F954" i="1" s="1"/>
  <c r="G954" i="1" s="1"/>
  <c r="H954" i="1" s="1"/>
  <c r="I954" i="1" s="1"/>
  <c r="J954" i="1" s="1"/>
  <c r="K954" i="1" s="1"/>
  <c r="L954" i="1" s="1"/>
  <c r="C955" i="1"/>
  <c r="D955" i="1" s="1"/>
  <c r="E955" i="1" s="1"/>
  <c r="F955" i="1" s="1"/>
  <c r="G955" i="1" s="1"/>
  <c r="H955" i="1" s="1"/>
  <c r="I955" i="1" s="1"/>
  <c r="J955" i="1" s="1"/>
  <c r="K955" i="1" s="1"/>
  <c r="L955" i="1" s="1"/>
  <c r="C956" i="1"/>
  <c r="D956" i="1" s="1"/>
  <c r="E956" i="1" s="1"/>
  <c r="F956" i="1" s="1"/>
  <c r="G956" i="1" s="1"/>
  <c r="H956" i="1" s="1"/>
  <c r="I956" i="1" s="1"/>
  <c r="J956" i="1" s="1"/>
  <c r="K956" i="1" s="1"/>
  <c r="L956" i="1" s="1"/>
  <c r="C957" i="1"/>
  <c r="C958" i="1"/>
  <c r="D958" i="1" s="1"/>
  <c r="E958" i="1" s="1"/>
  <c r="F958" i="1" s="1"/>
  <c r="G958" i="1" s="1"/>
  <c r="H958" i="1" s="1"/>
  <c r="I958" i="1" s="1"/>
  <c r="J958" i="1" s="1"/>
  <c r="K958" i="1" s="1"/>
  <c r="L958" i="1" s="1"/>
  <c r="C959" i="1"/>
  <c r="D959" i="1" s="1"/>
  <c r="E959" i="1" s="1"/>
  <c r="F959" i="1" s="1"/>
  <c r="G959" i="1" s="1"/>
  <c r="H959" i="1" s="1"/>
  <c r="I959" i="1" s="1"/>
  <c r="J959" i="1" s="1"/>
  <c r="K959" i="1" s="1"/>
  <c r="L959" i="1" s="1"/>
  <c r="C960" i="1"/>
  <c r="D960" i="1" s="1"/>
  <c r="E960" i="1" s="1"/>
  <c r="F960" i="1" s="1"/>
  <c r="G960" i="1" s="1"/>
  <c r="H960" i="1" s="1"/>
  <c r="I960" i="1" s="1"/>
  <c r="J960" i="1" s="1"/>
  <c r="K960" i="1" s="1"/>
  <c r="L960" i="1" s="1"/>
  <c r="C961" i="1"/>
  <c r="C962" i="1"/>
  <c r="D962" i="1" s="1"/>
  <c r="E962" i="1" s="1"/>
  <c r="F962" i="1" s="1"/>
  <c r="G962" i="1" s="1"/>
  <c r="H962" i="1" s="1"/>
  <c r="I962" i="1" s="1"/>
  <c r="J962" i="1" s="1"/>
  <c r="K962" i="1" s="1"/>
  <c r="L962" i="1" s="1"/>
  <c r="C963" i="1"/>
  <c r="D963" i="1" s="1"/>
  <c r="E963" i="1" s="1"/>
  <c r="F963" i="1" s="1"/>
  <c r="G963" i="1" s="1"/>
  <c r="H963" i="1" s="1"/>
  <c r="I963" i="1" s="1"/>
  <c r="J963" i="1" s="1"/>
  <c r="K963" i="1" s="1"/>
  <c r="L963" i="1" s="1"/>
  <c r="C964" i="1"/>
  <c r="D964" i="1" s="1"/>
  <c r="E964" i="1" s="1"/>
  <c r="F964" i="1" s="1"/>
  <c r="G964" i="1" s="1"/>
  <c r="H964" i="1" s="1"/>
  <c r="I964" i="1" s="1"/>
  <c r="J964" i="1" s="1"/>
  <c r="K964" i="1" s="1"/>
  <c r="L964" i="1" s="1"/>
  <c r="C965" i="1"/>
  <c r="C966" i="1"/>
  <c r="D966" i="1" s="1"/>
  <c r="E966" i="1" s="1"/>
  <c r="F966" i="1" s="1"/>
  <c r="G966" i="1" s="1"/>
  <c r="H966" i="1" s="1"/>
  <c r="I966" i="1" s="1"/>
  <c r="J966" i="1" s="1"/>
  <c r="K966" i="1" s="1"/>
  <c r="L966" i="1" s="1"/>
  <c r="C967" i="1"/>
  <c r="D967" i="1" s="1"/>
  <c r="E967" i="1" s="1"/>
  <c r="F967" i="1" s="1"/>
  <c r="G967" i="1" s="1"/>
  <c r="H967" i="1" s="1"/>
  <c r="I967" i="1" s="1"/>
  <c r="J967" i="1" s="1"/>
  <c r="K967" i="1" s="1"/>
  <c r="L967" i="1" s="1"/>
  <c r="C968" i="1"/>
  <c r="D968" i="1" s="1"/>
  <c r="E968" i="1" s="1"/>
  <c r="F968" i="1" s="1"/>
  <c r="G968" i="1" s="1"/>
  <c r="H968" i="1" s="1"/>
  <c r="I968" i="1" s="1"/>
  <c r="J968" i="1" s="1"/>
  <c r="K968" i="1" s="1"/>
  <c r="L968" i="1" s="1"/>
  <c r="C969" i="1"/>
  <c r="C970" i="1"/>
  <c r="D970" i="1" s="1"/>
  <c r="E970" i="1" s="1"/>
  <c r="F970" i="1" s="1"/>
  <c r="G970" i="1" s="1"/>
  <c r="H970" i="1" s="1"/>
  <c r="I970" i="1" s="1"/>
  <c r="J970" i="1" s="1"/>
  <c r="K970" i="1" s="1"/>
  <c r="L970" i="1" s="1"/>
  <c r="C971" i="1"/>
  <c r="D971" i="1" s="1"/>
  <c r="E971" i="1" s="1"/>
  <c r="F971" i="1" s="1"/>
  <c r="G971" i="1" s="1"/>
  <c r="H971" i="1" s="1"/>
  <c r="I971" i="1" s="1"/>
  <c r="J971" i="1" s="1"/>
  <c r="K971" i="1" s="1"/>
  <c r="L971" i="1" s="1"/>
  <c r="C972" i="1"/>
  <c r="D972" i="1" s="1"/>
  <c r="E972" i="1" s="1"/>
  <c r="F972" i="1" s="1"/>
  <c r="G972" i="1" s="1"/>
  <c r="H972" i="1" s="1"/>
  <c r="I972" i="1" s="1"/>
  <c r="J972" i="1" s="1"/>
  <c r="K972" i="1" s="1"/>
  <c r="L972" i="1" s="1"/>
  <c r="C973" i="1"/>
  <c r="C974" i="1"/>
  <c r="D974" i="1" s="1"/>
  <c r="E974" i="1" s="1"/>
  <c r="F974" i="1" s="1"/>
  <c r="G974" i="1" s="1"/>
  <c r="H974" i="1" s="1"/>
  <c r="I974" i="1" s="1"/>
  <c r="J974" i="1" s="1"/>
  <c r="K974" i="1" s="1"/>
  <c r="L974" i="1" s="1"/>
  <c r="C975" i="1"/>
  <c r="D975" i="1" s="1"/>
  <c r="E975" i="1" s="1"/>
  <c r="F975" i="1" s="1"/>
  <c r="G975" i="1" s="1"/>
  <c r="H975" i="1" s="1"/>
  <c r="I975" i="1" s="1"/>
  <c r="J975" i="1" s="1"/>
  <c r="K975" i="1" s="1"/>
  <c r="L975" i="1" s="1"/>
  <c r="C976" i="1"/>
  <c r="D976" i="1" s="1"/>
  <c r="E976" i="1" s="1"/>
  <c r="F976" i="1" s="1"/>
  <c r="G976" i="1" s="1"/>
  <c r="H976" i="1" s="1"/>
  <c r="I976" i="1" s="1"/>
  <c r="J976" i="1" s="1"/>
  <c r="K976" i="1" s="1"/>
  <c r="L976" i="1" s="1"/>
  <c r="C977" i="1"/>
  <c r="C978" i="1"/>
  <c r="D978" i="1" s="1"/>
  <c r="E978" i="1" s="1"/>
  <c r="F978" i="1" s="1"/>
  <c r="G978" i="1" s="1"/>
  <c r="H978" i="1" s="1"/>
  <c r="I978" i="1" s="1"/>
  <c r="J978" i="1" s="1"/>
  <c r="K978" i="1" s="1"/>
  <c r="L978" i="1" s="1"/>
  <c r="C979" i="1"/>
  <c r="D979" i="1" s="1"/>
  <c r="E979" i="1" s="1"/>
  <c r="F979" i="1" s="1"/>
  <c r="G979" i="1" s="1"/>
  <c r="H979" i="1" s="1"/>
  <c r="I979" i="1" s="1"/>
  <c r="J979" i="1" s="1"/>
  <c r="K979" i="1" s="1"/>
  <c r="L979" i="1" s="1"/>
  <c r="C980" i="1"/>
  <c r="D980" i="1" s="1"/>
  <c r="E980" i="1" s="1"/>
  <c r="F980" i="1" s="1"/>
  <c r="G980" i="1" s="1"/>
  <c r="H980" i="1" s="1"/>
  <c r="I980" i="1" s="1"/>
  <c r="J980" i="1" s="1"/>
  <c r="K980" i="1" s="1"/>
  <c r="L980" i="1" s="1"/>
  <c r="C981" i="1"/>
  <c r="C982" i="1"/>
  <c r="D982" i="1" s="1"/>
  <c r="E982" i="1" s="1"/>
  <c r="F982" i="1" s="1"/>
  <c r="G982" i="1" s="1"/>
  <c r="H982" i="1" s="1"/>
  <c r="I982" i="1" s="1"/>
  <c r="J982" i="1" s="1"/>
  <c r="K982" i="1" s="1"/>
  <c r="L982" i="1" s="1"/>
  <c r="C983" i="1"/>
  <c r="D983" i="1" s="1"/>
  <c r="E983" i="1" s="1"/>
  <c r="F983" i="1" s="1"/>
  <c r="G983" i="1" s="1"/>
  <c r="H983" i="1" s="1"/>
  <c r="I983" i="1" s="1"/>
  <c r="J983" i="1" s="1"/>
  <c r="K983" i="1" s="1"/>
  <c r="L983" i="1" s="1"/>
  <c r="C984" i="1"/>
  <c r="D984" i="1" s="1"/>
  <c r="E984" i="1" s="1"/>
  <c r="F984" i="1" s="1"/>
  <c r="G984" i="1" s="1"/>
  <c r="H984" i="1" s="1"/>
  <c r="I984" i="1" s="1"/>
  <c r="J984" i="1" s="1"/>
  <c r="K984" i="1" s="1"/>
  <c r="L984" i="1" s="1"/>
  <c r="C985" i="1"/>
  <c r="C986" i="1"/>
  <c r="D986" i="1" s="1"/>
  <c r="E986" i="1" s="1"/>
  <c r="F986" i="1" s="1"/>
  <c r="G986" i="1" s="1"/>
  <c r="H986" i="1" s="1"/>
  <c r="I986" i="1" s="1"/>
  <c r="J986" i="1" s="1"/>
  <c r="K986" i="1" s="1"/>
  <c r="L986" i="1" s="1"/>
  <c r="C987" i="1"/>
  <c r="D987" i="1" s="1"/>
  <c r="E987" i="1" s="1"/>
  <c r="F987" i="1" s="1"/>
  <c r="G987" i="1" s="1"/>
  <c r="H987" i="1" s="1"/>
  <c r="I987" i="1" s="1"/>
  <c r="J987" i="1" s="1"/>
  <c r="K987" i="1" s="1"/>
  <c r="L987" i="1" s="1"/>
  <c r="C988" i="1"/>
  <c r="D988" i="1" s="1"/>
  <c r="E988" i="1" s="1"/>
  <c r="F988" i="1" s="1"/>
  <c r="G988" i="1" s="1"/>
  <c r="H988" i="1" s="1"/>
  <c r="I988" i="1" s="1"/>
  <c r="J988" i="1" s="1"/>
  <c r="K988" i="1" s="1"/>
  <c r="L988" i="1" s="1"/>
  <c r="C989" i="1"/>
  <c r="C990" i="1"/>
  <c r="D990" i="1" s="1"/>
  <c r="E990" i="1" s="1"/>
  <c r="F990" i="1" s="1"/>
  <c r="G990" i="1" s="1"/>
  <c r="H990" i="1" s="1"/>
  <c r="I990" i="1" s="1"/>
  <c r="J990" i="1" s="1"/>
  <c r="K990" i="1" s="1"/>
  <c r="L990" i="1" s="1"/>
  <c r="C991" i="1"/>
  <c r="D991" i="1" s="1"/>
  <c r="E991" i="1" s="1"/>
  <c r="F991" i="1" s="1"/>
  <c r="G991" i="1" s="1"/>
  <c r="H991" i="1" s="1"/>
  <c r="I991" i="1" s="1"/>
  <c r="J991" i="1" s="1"/>
  <c r="K991" i="1" s="1"/>
  <c r="L991" i="1" s="1"/>
  <c r="C992" i="1"/>
  <c r="D992" i="1" s="1"/>
  <c r="E992" i="1" s="1"/>
  <c r="F992" i="1" s="1"/>
  <c r="G992" i="1" s="1"/>
  <c r="H992" i="1" s="1"/>
  <c r="I992" i="1" s="1"/>
  <c r="J992" i="1" s="1"/>
  <c r="K992" i="1" s="1"/>
  <c r="L992" i="1" s="1"/>
  <c r="C993" i="1"/>
  <c r="C994" i="1"/>
  <c r="D994" i="1" s="1"/>
  <c r="E994" i="1" s="1"/>
  <c r="F994" i="1" s="1"/>
  <c r="G994" i="1" s="1"/>
  <c r="H994" i="1" s="1"/>
  <c r="I994" i="1" s="1"/>
  <c r="J994" i="1" s="1"/>
  <c r="K994" i="1" s="1"/>
  <c r="L994" i="1" s="1"/>
  <c r="C995" i="1"/>
  <c r="D995" i="1" s="1"/>
  <c r="E995" i="1" s="1"/>
  <c r="F995" i="1" s="1"/>
  <c r="G995" i="1" s="1"/>
  <c r="H995" i="1" s="1"/>
  <c r="I995" i="1" s="1"/>
  <c r="J995" i="1" s="1"/>
  <c r="K995" i="1" s="1"/>
  <c r="L995" i="1" s="1"/>
  <c r="C996" i="1"/>
  <c r="D996" i="1" s="1"/>
  <c r="E996" i="1" s="1"/>
  <c r="F996" i="1" s="1"/>
  <c r="G996" i="1" s="1"/>
  <c r="H996" i="1" s="1"/>
  <c r="I996" i="1" s="1"/>
  <c r="J996" i="1" s="1"/>
  <c r="K996" i="1" s="1"/>
  <c r="L996" i="1" s="1"/>
  <c r="C997" i="1"/>
  <c r="C998" i="1"/>
  <c r="D998" i="1" s="1"/>
  <c r="E998" i="1" s="1"/>
  <c r="F998" i="1" s="1"/>
  <c r="G998" i="1" s="1"/>
  <c r="H998" i="1" s="1"/>
  <c r="I998" i="1" s="1"/>
  <c r="J998" i="1" s="1"/>
  <c r="K998" i="1" s="1"/>
  <c r="L998" i="1" s="1"/>
  <c r="C999" i="1"/>
  <c r="D999" i="1" s="1"/>
  <c r="E999" i="1" s="1"/>
  <c r="F999" i="1" s="1"/>
  <c r="G999" i="1" s="1"/>
  <c r="H999" i="1" s="1"/>
  <c r="I999" i="1" s="1"/>
  <c r="J999" i="1" s="1"/>
  <c r="K999" i="1" s="1"/>
  <c r="L999" i="1" s="1"/>
  <c r="C1000" i="1"/>
  <c r="D1000" i="1" s="1"/>
  <c r="E1000" i="1" s="1"/>
  <c r="F1000" i="1" s="1"/>
  <c r="G1000" i="1" s="1"/>
  <c r="H1000" i="1" s="1"/>
  <c r="I1000" i="1" s="1"/>
  <c r="J1000" i="1" s="1"/>
  <c r="K1000" i="1" s="1"/>
  <c r="L1000" i="1" s="1"/>
  <c r="C1001" i="1"/>
  <c r="C1002" i="1"/>
  <c r="D1002" i="1" s="1"/>
  <c r="E1002" i="1" s="1"/>
  <c r="F1002" i="1" s="1"/>
  <c r="G1002" i="1" s="1"/>
  <c r="H1002" i="1" s="1"/>
  <c r="I1002" i="1" s="1"/>
  <c r="J1002" i="1" s="1"/>
  <c r="K1002" i="1" s="1"/>
  <c r="L1002" i="1" s="1"/>
  <c r="C1003" i="1"/>
  <c r="D1003" i="1" s="1"/>
  <c r="E1003" i="1" s="1"/>
  <c r="F1003" i="1" s="1"/>
  <c r="G1003" i="1" s="1"/>
  <c r="H1003" i="1" s="1"/>
  <c r="I1003" i="1" s="1"/>
  <c r="J1003" i="1" s="1"/>
  <c r="K1003" i="1" s="1"/>
  <c r="L1003" i="1" s="1"/>
  <c r="C1004" i="1"/>
  <c r="D1004" i="1" s="1"/>
  <c r="E1004" i="1" s="1"/>
  <c r="F1004" i="1" s="1"/>
  <c r="G1004" i="1" s="1"/>
  <c r="H1004" i="1" s="1"/>
  <c r="I1004" i="1" s="1"/>
  <c r="J1004" i="1" s="1"/>
  <c r="K1004" i="1" s="1"/>
  <c r="L1004" i="1" s="1"/>
  <c r="C1005" i="1"/>
  <c r="C1006" i="1"/>
  <c r="D1006" i="1" s="1"/>
  <c r="E1006" i="1" s="1"/>
  <c r="F1006" i="1" s="1"/>
  <c r="G1006" i="1" s="1"/>
  <c r="H1006" i="1" s="1"/>
  <c r="I1006" i="1" s="1"/>
  <c r="J1006" i="1" s="1"/>
  <c r="K1006" i="1" s="1"/>
  <c r="L1006" i="1" s="1"/>
  <c r="C1007" i="1"/>
  <c r="D1007" i="1" s="1"/>
  <c r="E1007" i="1" s="1"/>
  <c r="F1007" i="1" s="1"/>
  <c r="G1007" i="1" s="1"/>
  <c r="H1007" i="1" s="1"/>
  <c r="I1007" i="1" s="1"/>
  <c r="J1007" i="1" s="1"/>
  <c r="K1007" i="1" s="1"/>
  <c r="L1007" i="1" s="1"/>
  <c r="C1008" i="1"/>
  <c r="D1008" i="1" s="1"/>
  <c r="E1008" i="1" s="1"/>
  <c r="F1008" i="1" s="1"/>
  <c r="G1008" i="1" s="1"/>
  <c r="H1008" i="1" s="1"/>
  <c r="I1008" i="1" s="1"/>
  <c r="J1008" i="1" s="1"/>
  <c r="K1008" i="1" s="1"/>
  <c r="L1008" i="1" s="1"/>
  <c r="C1009" i="1"/>
  <c r="C1010" i="1"/>
  <c r="D1010" i="1" s="1"/>
  <c r="E1010" i="1" s="1"/>
  <c r="F1010" i="1" s="1"/>
  <c r="G1010" i="1" s="1"/>
  <c r="H1010" i="1" s="1"/>
  <c r="I1010" i="1" s="1"/>
  <c r="J1010" i="1" s="1"/>
  <c r="K1010" i="1" s="1"/>
  <c r="L1010" i="1" s="1"/>
  <c r="C1011" i="1"/>
  <c r="D1011" i="1" s="1"/>
  <c r="E1011" i="1" s="1"/>
  <c r="F1011" i="1" s="1"/>
  <c r="G1011" i="1" s="1"/>
  <c r="H1011" i="1" s="1"/>
  <c r="I1011" i="1" s="1"/>
  <c r="J1011" i="1" s="1"/>
  <c r="K1011" i="1" s="1"/>
  <c r="L1011" i="1" s="1"/>
  <c r="C1012" i="1"/>
  <c r="D1012" i="1" s="1"/>
  <c r="E1012" i="1" s="1"/>
  <c r="F1012" i="1" s="1"/>
  <c r="G1012" i="1" s="1"/>
  <c r="H1012" i="1" s="1"/>
  <c r="I1012" i="1" s="1"/>
  <c r="J1012" i="1" s="1"/>
  <c r="K1012" i="1" s="1"/>
  <c r="L1012" i="1" s="1"/>
  <c r="C1013" i="1"/>
  <c r="C1014" i="1"/>
  <c r="D1014" i="1" s="1"/>
  <c r="E1014" i="1" s="1"/>
  <c r="F1014" i="1" s="1"/>
  <c r="G1014" i="1" s="1"/>
  <c r="H1014" i="1" s="1"/>
  <c r="I1014" i="1" s="1"/>
  <c r="J1014" i="1" s="1"/>
  <c r="K1014" i="1" s="1"/>
  <c r="L1014" i="1" s="1"/>
  <c r="C1015" i="1"/>
  <c r="D1015" i="1" s="1"/>
  <c r="E1015" i="1" s="1"/>
  <c r="F1015" i="1" s="1"/>
  <c r="G1015" i="1" s="1"/>
  <c r="H1015" i="1" s="1"/>
  <c r="I1015" i="1" s="1"/>
  <c r="J1015" i="1" s="1"/>
  <c r="K1015" i="1" s="1"/>
  <c r="L1015" i="1" s="1"/>
  <c r="C1016" i="1"/>
  <c r="D1016" i="1" s="1"/>
  <c r="E1016" i="1" s="1"/>
  <c r="F1016" i="1" s="1"/>
  <c r="G1016" i="1" s="1"/>
  <c r="H1016" i="1" s="1"/>
  <c r="I1016" i="1" s="1"/>
  <c r="J1016" i="1" s="1"/>
  <c r="K1016" i="1" s="1"/>
  <c r="L1016" i="1" s="1"/>
  <c r="C1017" i="1"/>
  <c r="C1018" i="1"/>
  <c r="D1018" i="1" s="1"/>
  <c r="E1018" i="1" s="1"/>
  <c r="F1018" i="1" s="1"/>
  <c r="G1018" i="1" s="1"/>
  <c r="H1018" i="1" s="1"/>
  <c r="I1018" i="1" s="1"/>
  <c r="J1018" i="1" s="1"/>
  <c r="K1018" i="1" s="1"/>
  <c r="L1018" i="1" s="1"/>
  <c r="C1019" i="1"/>
  <c r="D1019" i="1" s="1"/>
  <c r="E1019" i="1" s="1"/>
  <c r="F1019" i="1" s="1"/>
  <c r="G1019" i="1" s="1"/>
  <c r="H1019" i="1" s="1"/>
  <c r="I1019" i="1" s="1"/>
  <c r="J1019" i="1" s="1"/>
  <c r="K1019" i="1" s="1"/>
  <c r="L1019" i="1" s="1"/>
  <c r="C1020" i="1"/>
  <c r="D1020" i="1" s="1"/>
  <c r="E1020" i="1" s="1"/>
  <c r="F1020" i="1" s="1"/>
  <c r="G1020" i="1" s="1"/>
  <c r="H1020" i="1" s="1"/>
  <c r="I1020" i="1" s="1"/>
  <c r="J1020" i="1" s="1"/>
  <c r="K1020" i="1" s="1"/>
  <c r="L1020" i="1" s="1"/>
  <c r="C1021" i="1"/>
  <c r="C1022" i="1"/>
  <c r="D1022" i="1" s="1"/>
  <c r="E1022" i="1" s="1"/>
  <c r="F1022" i="1" s="1"/>
  <c r="G1022" i="1" s="1"/>
  <c r="H1022" i="1" s="1"/>
  <c r="I1022" i="1" s="1"/>
  <c r="J1022" i="1" s="1"/>
  <c r="K1022" i="1" s="1"/>
  <c r="L1022" i="1" s="1"/>
  <c r="C1023" i="1"/>
  <c r="D1023" i="1" s="1"/>
  <c r="E1023" i="1" s="1"/>
  <c r="F1023" i="1" s="1"/>
  <c r="G1023" i="1" s="1"/>
  <c r="H1023" i="1" s="1"/>
  <c r="I1023" i="1" s="1"/>
  <c r="J1023" i="1" s="1"/>
  <c r="K1023" i="1" s="1"/>
  <c r="L1023" i="1" s="1"/>
  <c r="C1024" i="1"/>
  <c r="D1024" i="1" s="1"/>
  <c r="E1024" i="1" s="1"/>
  <c r="F1024" i="1" s="1"/>
  <c r="G1024" i="1" s="1"/>
  <c r="H1024" i="1" s="1"/>
  <c r="I1024" i="1" s="1"/>
  <c r="J1024" i="1" s="1"/>
  <c r="K1024" i="1" s="1"/>
  <c r="L1024" i="1" s="1"/>
  <c r="C1025" i="1"/>
  <c r="C1026" i="1"/>
  <c r="D1026" i="1" s="1"/>
  <c r="E1026" i="1" s="1"/>
  <c r="F1026" i="1" s="1"/>
  <c r="G1026" i="1" s="1"/>
  <c r="H1026" i="1" s="1"/>
  <c r="I1026" i="1" s="1"/>
  <c r="J1026" i="1" s="1"/>
  <c r="K1026" i="1" s="1"/>
  <c r="L1026" i="1" s="1"/>
  <c r="C1027" i="1"/>
  <c r="D1027" i="1" s="1"/>
  <c r="E1027" i="1" s="1"/>
  <c r="F1027" i="1" s="1"/>
  <c r="G1027" i="1" s="1"/>
  <c r="H1027" i="1" s="1"/>
  <c r="I1027" i="1" s="1"/>
  <c r="J1027" i="1" s="1"/>
  <c r="K1027" i="1" s="1"/>
  <c r="L1027" i="1" s="1"/>
  <c r="C1028" i="1"/>
  <c r="D1028" i="1" s="1"/>
  <c r="E1028" i="1" s="1"/>
  <c r="F1028" i="1" s="1"/>
  <c r="G1028" i="1" s="1"/>
  <c r="H1028" i="1" s="1"/>
  <c r="I1028" i="1" s="1"/>
  <c r="J1028" i="1" s="1"/>
  <c r="K1028" i="1" s="1"/>
  <c r="L1028" i="1" s="1"/>
  <c r="D129" i="1"/>
  <c r="D133" i="1"/>
  <c r="E133" i="1" s="1"/>
  <c r="F133" i="1" s="1"/>
  <c r="G133" i="1" s="1"/>
  <c r="H133" i="1" s="1"/>
  <c r="I133" i="1" s="1"/>
  <c r="J133" i="1" s="1"/>
  <c r="K133" i="1" s="1"/>
  <c r="L133" i="1" s="1"/>
  <c r="D134" i="1"/>
  <c r="E134" i="1" s="1"/>
  <c r="F134" i="1" s="1"/>
  <c r="G134" i="1" s="1"/>
  <c r="H134" i="1" s="1"/>
  <c r="I134" i="1" s="1"/>
  <c r="J134" i="1" s="1"/>
  <c r="K134" i="1" s="1"/>
  <c r="L134" i="1" s="1"/>
  <c r="D137" i="1"/>
  <c r="E137" i="1" s="1"/>
  <c r="F137" i="1" s="1"/>
  <c r="G137" i="1" s="1"/>
  <c r="H137" i="1" s="1"/>
  <c r="I137" i="1" s="1"/>
  <c r="J137" i="1" s="1"/>
  <c r="K137" i="1" s="1"/>
  <c r="L137" i="1" s="1"/>
  <c r="D141" i="1"/>
  <c r="D142" i="1"/>
  <c r="E142" i="1" s="1"/>
  <c r="F142" i="1" s="1"/>
  <c r="G142" i="1" s="1"/>
  <c r="H142" i="1" s="1"/>
  <c r="I142" i="1" s="1"/>
  <c r="J142" i="1" s="1"/>
  <c r="K142" i="1" s="1"/>
  <c r="L142" i="1" s="1"/>
  <c r="D145" i="1"/>
  <c r="E145" i="1" s="1"/>
  <c r="F145" i="1" s="1"/>
  <c r="G145" i="1" s="1"/>
  <c r="H145" i="1" s="1"/>
  <c r="I145" i="1" s="1"/>
  <c r="J145" i="1" s="1"/>
  <c r="K145" i="1" s="1"/>
  <c r="L145" i="1" s="1"/>
  <c r="D149" i="1"/>
  <c r="E149" i="1" s="1"/>
  <c r="F149" i="1" s="1"/>
  <c r="G149" i="1" s="1"/>
  <c r="H149" i="1" s="1"/>
  <c r="I149" i="1" s="1"/>
  <c r="J149" i="1" s="1"/>
  <c r="K149" i="1" s="1"/>
  <c r="L149" i="1" s="1"/>
  <c r="D153" i="1"/>
  <c r="D154" i="1"/>
  <c r="E154" i="1" s="1"/>
  <c r="F154" i="1" s="1"/>
  <c r="G154" i="1" s="1"/>
  <c r="H154" i="1" s="1"/>
  <c r="I154" i="1" s="1"/>
  <c r="J154" i="1" s="1"/>
  <c r="K154" i="1" s="1"/>
  <c r="L154" i="1" s="1"/>
  <c r="D157" i="1"/>
  <c r="E157" i="1" s="1"/>
  <c r="F157" i="1" s="1"/>
  <c r="G157" i="1" s="1"/>
  <c r="H157" i="1" s="1"/>
  <c r="I157" i="1" s="1"/>
  <c r="J157" i="1" s="1"/>
  <c r="K157" i="1" s="1"/>
  <c r="L157" i="1" s="1"/>
  <c r="D158" i="1"/>
  <c r="E158" i="1" s="1"/>
  <c r="F158" i="1" s="1"/>
  <c r="G158" i="1" s="1"/>
  <c r="H158" i="1" s="1"/>
  <c r="I158" i="1" s="1"/>
  <c r="J158" i="1" s="1"/>
  <c r="K158" i="1" s="1"/>
  <c r="L158" i="1" s="1"/>
  <c r="D161" i="1"/>
  <c r="E161" i="1" s="1"/>
  <c r="F161" i="1" s="1"/>
  <c r="G161" i="1" s="1"/>
  <c r="H161" i="1" s="1"/>
  <c r="I161" i="1" s="1"/>
  <c r="J161" i="1" s="1"/>
  <c r="K161" i="1" s="1"/>
  <c r="L161" i="1" s="1"/>
  <c r="D165" i="1"/>
  <c r="E165" i="1" s="1"/>
  <c r="F165" i="1" s="1"/>
  <c r="G165" i="1" s="1"/>
  <c r="H165" i="1" s="1"/>
  <c r="I165" i="1" s="1"/>
  <c r="J165" i="1" s="1"/>
  <c r="K165" i="1" s="1"/>
  <c r="L165" i="1" s="1"/>
  <c r="D166" i="1"/>
  <c r="E166" i="1" s="1"/>
  <c r="F166" i="1" s="1"/>
  <c r="G166" i="1" s="1"/>
  <c r="H166" i="1" s="1"/>
  <c r="I166" i="1" s="1"/>
  <c r="J166" i="1" s="1"/>
  <c r="K166" i="1" s="1"/>
  <c r="L166" i="1" s="1"/>
  <c r="D169" i="1"/>
  <c r="E169" i="1" s="1"/>
  <c r="F169" i="1" s="1"/>
  <c r="G169" i="1" s="1"/>
  <c r="H169" i="1" s="1"/>
  <c r="I169" i="1" s="1"/>
  <c r="J169" i="1" s="1"/>
  <c r="K169" i="1" s="1"/>
  <c r="L169" i="1" s="1"/>
  <c r="D173" i="1"/>
  <c r="E173" i="1" s="1"/>
  <c r="D174" i="1"/>
  <c r="E174" i="1" s="1"/>
  <c r="F174" i="1" s="1"/>
  <c r="G174" i="1" s="1"/>
  <c r="H174" i="1" s="1"/>
  <c r="I174" i="1" s="1"/>
  <c r="J174" i="1" s="1"/>
  <c r="K174" i="1" s="1"/>
  <c r="L174" i="1" s="1"/>
  <c r="D177" i="1"/>
  <c r="E177" i="1" s="1"/>
  <c r="F177" i="1" s="1"/>
  <c r="G177" i="1" s="1"/>
  <c r="H177" i="1" s="1"/>
  <c r="I177" i="1" s="1"/>
  <c r="J177" i="1" s="1"/>
  <c r="K177" i="1" s="1"/>
  <c r="L177" i="1" s="1"/>
  <c r="D181" i="1"/>
  <c r="E181" i="1" s="1"/>
  <c r="F181" i="1" s="1"/>
  <c r="G181" i="1" s="1"/>
  <c r="H181" i="1" s="1"/>
  <c r="I181" i="1" s="1"/>
  <c r="J181" i="1" s="1"/>
  <c r="K181" i="1" s="1"/>
  <c r="L181" i="1" s="1"/>
  <c r="D185" i="1"/>
  <c r="D186" i="1"/>
  <c r="E186" i="1" s="1"/>
  <c r="F186" i="1" s="1"/>
  <c r="G186" i="1" s="1"/>
  <c r="H186" i="1" s="1"/>
  <c r="I186" i="1" s="1"/>
  <c r="J186" i="1" s="1"/>
  <c r="K186" i="1" s="1"/>
  <c r="L186" i="1" s="1"/>
  <c r="D189" i="1"/>
  <c r="E189" i="1" s="1"/>
  <c r="F189" i="1" s="1"/>
  <c r="G189" i="1" s="1"/>
  <c r="H189" i="1" s="1"/>
  <c r="I189" i="1" s="1"/>
  <c r="J189" i="1" s="1"/>
  <c r="K189" i="1" s="1"/>
  <c r="L189" i="1" s="1"/>
  <c r="D191" i="1"/>
  <c r="E191" i="1" s="1"/>
  <c r="F191" i="1" s="1"/>
  <c r="G191" i="1" s="1"/>
  <c r="H191" i="1" s="1"/>
  <c r="I191" i="1" s="1"/>
  <c r="J191" i="1" s="1"/>
  <c r="K191" i="1" s="1"/>
  <c r="L191" i="1" s="1"/>
  <c r="D193" i="1"/>
  <c r="E193" i="1" s="1"/>
  <c r="F193" i="1" s="1"/>
  <c r="G193" i="1" s="1"/>
  <c r="H193" i="1" s="1"/>
  <c r="I193" i="1" s="1"/>
  <c r="J193" i="1" s="1"/>
  <c r="K193" i="1" s="1"/>
  <c r="L193" i="1" s="1"/>
  <c r="D197" i="1"/>
  <c r="E197" i="1" s="1"/>
  <c r="F197" i="1" s="1"/>
  <c r="G197" i="1" s="1"/>
  <c r="H197" i="1" s="1"/>
  <c r="I197" i="1" s="1"/>
  <c r="J197" i="1" s="1"/>
  <c r="K197" i="1" s="1"/>
  <c r="L197" i="1" s="1"/>
  <c r="D201" i="1"/>
  <c r="E201" i="1" s="1"/>
  <c r="F201" i="1" s="1"/>
  <c r="G201" i="1" s="1"/>
  <c r="H201" i="1" s="1"/>
  <c r="I201" i="1" s="1"/>
  <c r="J201" i="1" s="1"/>
  <c r="K201" i="1" s="1"/>
  <c r="L201" i="1" s="1"/>
  <c r="D205" i="1"/>
  <c r="E205" i="1" s="1"/>
  <c r="F205" i="1" s="1"/>
  <c r="G205" i="1" s="1"/>
  <c r="H205" i="1" s="1"/>
  <c r="I205" i="1" s="1"/>
  <c r="J205" i="1" s="1"/>
  <c r="K205" i="1" s="1"/>
  <c r="L205" i="1" s="1"/>
  <c r="D209" i="1"/>
  <c r="E209" i="1" s="1"/>
  <c r="F209" i="1" s="1"/>
  <c r="G209" i="1" s="1"/>
  <c r="H209" i="1" s="1"/>
  <c r="I209" i="1" s="1"/>
  <c r="J209" i="1" s="1"/>
  <c r="K209" i="1" s="1"/>
  <c r="L209" i="1" s="1"/>
  <c r="D213" i="1"/>
  <c r="E213" i="1" s="1"/>
  <c r="F213" i="1" s="1"/>
  <c r="G213" i="1" s="1"/>
  <c r="H213" i="1" s="1"/>
  <c r="I213" i="1" s="1"/>
  <c r="J213" i="1" s="1"/>
  <c r="K213" i="1" s="1"/>
  <c r="L213" i="1" s="1"/>
  <c r="D217" i="1"/>
  <c r="E217" i="1" s="1"/>
  <c r="F217" i="1" s="1"/>
  <c r="G217" i="1" s="1"/>
  <c r="H217" i="1" s="1"/>
  <c r="I217" i="1" s="1"/>
  <c r="J217" i="1" s="1"/>
  <c r="K217" i="1" s="1"/>
  <c r="L217" i="1" s="1"/>
  <c r="D221" i="1"/>
  <c r="E221" i="1" s="1"/>
  <c r="F221" i="1" s="1"/>
  <c r="G221" i="1" s="1"/>
  <c r="H221" i="1" s="1"/>
  <c r="I221" i="1" s="1"/>
  <c r="J221" i="1" s="1"/>
  <c r="K221" i="1" s="1"/>
  <c r="L221" i="1" s="1"/>
  <c r="D222" i="1"/>
  <c r="E222" i="1" s="1"/>
  <c r="F222" i="1" s="1"/>
  <c r="G222" i="1" s="1"/>
  <c r="H222" i="1" s="1"/>
  <c r="I222" i="1" s="1"/>
  <c r="J222" i="1" s="1"/>
  <c r="K222" i="1" s="1"/>
  <c r="L222" i="1" s="1"/>
  <c r="D225" i="1"/>
  <c r="E225" i="1" s="1"/>
  <c r="F225" i="1" s="1"/>
  <c r="G225" i="1" s="1"/>
  <c r="H225" i="1" s="1"/>
  <c r="I225" i="1" s="1"/>
  <c r="J225" i="1" s="1"/>
  <c r="K225" i="1" s="1"/>
  <c r="L225" i="1" s="1"/>
  <c r="D229" i="1"/>
  <c r="E229" i="1" s="1"/>
  <c r="F229" i="1" s="1"/>
  <c r="G229" i="1" s="1"/>
  <c r="H229" i="1" s="1"/>
  <c r="I229" i="1" s="1"/>
  <c r="J229" i="1" s="1"/>
  <c r="K229" i="1" s="1"/>
  <c r="L229" i="1" s="1"/>
  <c r="D230" i="1"/>
  <c r="E230" i="1" s="1"/>
  <c r="F230" i="1" s="1"/>
  <c r="G230" i="1" s="1"/>
  <c r="H230" i="1" s="1"/>
  <c r="I230" i="1" s="1"/>
  <c r="J230" i="1" s="1"/>
  <c r="K230" i="1" s="1"/>
  <c r="L230" i="1" s="1"/>
  <c r="D233" i="1"/>
  <c r="E233" i="1" s="1"/>
  <c r="F233" i="1" s="1"/>
  <c r="G233" i="1" s="1"/>
  <c r="H233" i="1" s="1"/>
  <c r="I233" i="1" s="1"/>
  <c r="J233" i="1" s="1"/>
  <c r="K233" i="1" s="1"/>
  <c r="L233" i="1" s="1"/>
  <c r="D237" i="1"/>
  <c r="E237" i="1" s="1"/>
  <c r="F237" i="1" s="1"/>
  <c r="G237" i="1" s="1"/>
  <c r="H237" i="1" s="1"/>
  <c r="I237" i="1" s="1"/>
  <c r="J237" i="1" s="1"/>
  <c r="K237" i="1" s="1"/>
  <c r="L237" i="1" s="1"/>
  <c r="D241" i="1"/>
  <c r="E241" i="1" s="1"/>
  <c r="F241" i="1" s="1"/>
  <c r="G241" i="1" s="1"/>
  <c r="H241" i="1" s="1"/>
  <c r="I241" i="1" s="1"/>
  <c r="J241" i="1" s="1"/>
  <c r="K241" i="1" s="1"/>
  <c r="L241" i="1" s="1"/>
  <c r="D245" i="1"/>
  <c r="E245" i="1" s="1"/>
  <c r="F245" i="1" s="1"/>
  <c r="G245" i="1" s="1"/>
  <c r="H245" i="1" s="1"/>
  <c r="I245" i="1" s="1"/>
  <c r="J245" i="1" s="1"/>
  <c r="K245" i="1" s="1"/>
  <c r="L245" i="1" s="1"/>
  <c r="D249" i="1"/>
  <c r="E249" i="1" s="1"/>
  <c r="F249" i="1" s="1"/>
  <c r="G249" i="1" s="1"/>
  <c r="H249" i="1" s="1"/>
  <c r="I249" i="1" s="1"/>
  <c r="J249" i="1" s="1"/>
  <c r="K249" i="1" s="1"/>
  <c r="L249" i="1" s="1"/>
  <c r="D253" i="1"/>
  <c r="E253" i="1" s="1"/>
  <c r="F253" i="1" s="1"/>
  <c r="G253" i="1" s="1"/>
  <c r="H253" i="1" s="1"/>
  <c r="I253" i="1" s="1"/>
  <c r="J253" i="1" s="1"/>
  <c r="K253" i="1" s="1"/>
  <c r="L253" i="1" s="1"/>
  <c r="D254" i="1"/>
  <c r="E254" i="1" s="1"/>
  <c r="F254" i="1" s="1"/>
  <c r="G254" i="1" s="1"/>
  <c r="H254" i="1" s="1"/>
  <c r="I254" i="1" s="1"/>
  <c r="J254" i="1" s="1"/>
  <c r="K254" i="1" s="1"/>
  <c r="L254" i="1" s="1"/>
  <c r="D257" i="1"/>
  <c r="E257" i="1" s="1"/>
  <c r="F257" i="1" s="1"/>
  <c r="G257" i="1" s="1"/>
  <c r="H257" i="1" s="1"/>
  <c r="I257" i="1" s="1"/>
  <c r="J257" i="1" s="1"/>
  <c r="K257" i="1" s="1"/>
  <c r="L257" i="1" s="1"/>
  <c r="D261" i="1"/>
  <c r="E261" i="1" s="1"/>
  <c r="F261" i="1" s="1"/>
  <c r="G261" i="1" s="1"/>
  <c r="H261" i="1" s="1"/>
  <c r="I261" i="1" s="1"/>
  <c r="J261" i="1" s="1"/>
  <c r="K261" i="1" s="1"/>
  <c r="L261" i="1" s="1"/>
  <c r="D262" i="1"/>
  <c r="E262" i="1" s="1"/>
  <c r="F262" i="1" s="1"/>
  <c r="G262" i="1" s="1"/>
  <c r="H262" i="1" s="1"/>
  <c r="I262" i="1" s="1"/>
  <c r="J262" i="1" s="1"/>
  <c r="K262" i="1" s="1"/>
  <c r="L262" i="1" s="1"/>
  <c r="D265" i="1"/>
  <c r="E265" i="1" s="1"/>
  <c r="F265" i="1" s="1"/>
  <c r="G265" i="1" s="1"/>
  <c r="H265" i="1" s="1"/>
  <c r="I265" i="1" s="1"/>
  <c r="J265" i="1" s="1"/>
  <c r="K265" i="1" s="1"/>
  <c r="L265" i="1" s="1"/>
  <c r="D269" i="1"/>
  <c r="E269" i="1" s="1"/>
  <c r="F269" i="1" s="1"/>
  <c r="G269" i="1" s="1"/>
  <c r="H269" i="1" s="1"/>
  <c r="I269" i="1" s="1"/>
  <c r="J269" i="1" s="1"/>
  <c r="K269" i="1" s="1"/>
  <c r="L269" i="1" s="1"/>
  <c r="D273" i="1"/>
  <c r="E273" i="1" s="1"/>
  <c r="F273" i="1" s="1"/>
  <c r="G273" i="1" s="1"/>
  <c r="H273" i="1" s="1"/>
  <c r="I273" i="1" s="1"/>
  <c r="J273" i="1" s="1"/>
  <c r="K273" i="1" s="1"/>
  <c r="L273" i="1" s="1"/>
  <c r="D277" i="1"/>
  <c r="E277" i="1" s="1"/>
  <c r="F277" i="1" s="1"/>
  <c r="G277" i="1" s="1"/>
  <c r="H277" i="1" s="1"/>
  <c r="I277" i="1" s="1"/>
  <c r="J277" i="1" s="1"/>
  <c r="K277" i="1" s="1"/>
  <c r="L277" i="1" s="1"/>
  <c r="D281" i="1"/>
  <c r="E281" i="1" s="1"/>
  <c r="F281" i="1" s="1"/>
  <c r="G281" i="1" s="1"/>
  <c r="H281" i="1" s="1"/>
  <c r="I281" i="1" s="1"/>
  <c r="J281" i="1" s="1"/>
  <c r="K281" i="1" s="1"/>
  <c r="L281" i="1" s="1"/>
  <c r="D285" i="1"/>
  <c r="E285" i="1" s="1"/>
  <c r="F285" i="1" s="1"/>
  <c r="G285" i="1" s="1"/>
  <c r="H285" i="1" s="1"/>
  <c r="I285" i="1" s="1"/>
  <c r="J285" i="1" s="1"/>
  <c r="K285" i="1" s="1"/>
  <c r="L285" i="1" s="1"/>
  <c r="D286" i="1"/>
  <c r="E286" i="1" s="1"/>
  <c r="F286" i="1" s="1"/>
  <c r="G286" i="1" s="1"/>
  <c r="H286" i="1" s="1"/>
  <c r="I286" i="1" s="1"/>
  <c r="J286" i="1" s="1"/>
  <c r="K286" i="1" s="1"/>
  <c r="L286" i="1" s="1"/>
  <c r="D289" i="1"/>
  <c r="E289" i="1" s="1"/>
  <c r="F289" i="1" s="1"/>
  <c r="G289" i="1" s="1"/>
  <c r="H289" i="1" s="1"/>
  <c r="I289" i="1" s="1"/>
  <c r="J289" i="1" s="1"/>
  <c r="K289" i="1" s="1"/>
  <c r="L289" i="1" s="1"/>
  <c r="D293" i="1"/>
  <c r="E293" i="1" s="1"/>
  <c r="F293" i="1" s="1"/>
  <c r="G293" i="1" s="1"/>
  <c r="H293" i="1" s="1"/>
  <c r="I293" i="1" s="1"/>
  <c r="J293" i="1" s="1"/>
  <c r="K293" i="1" s="1"/>
  <c r="L293" i="1" s="1"/>
  <c r="D294" i="1"/>
  <c r="E294" i="1" s="1"/>
  <c r="F294" i="1" s="1"/>
  <c r="G294" i="1" s="1"/>
  <c r="H294" i="1" s="1"/>
  <c r="I294" i="1" s="1"/>
  <c r="J294" i="1" s="1"/>
  <c r="K294" i="1" s="1"/>
  <c r="L294" i="1" s="1"/>
  <c r="D297" i="1"/>
  <c r="E297" i="1" s="1"/>
  <c r="F297" i="1" s="1"/>
  <c r="G297" i="1" s="1"/>
  <c r="H297" i="1" s="1"/>
  <c r="I297" i="1" s="1"/>
  <c r="J297" i="1" s="1"/>
  <c r="K297" i="1" s="1"/>
  <c r="L297" i="1" s="1"/>
  <c r="D301" i="1"/>
  <c r="E301" i="1" s="1"/>
  <c r="F301" i="1" s="1"/>
  <c r="G301" i="1" s="1"/>
  <c r="H301" i="1" s="1"/>
  <c r="I301" i="1" s="1"/>
  <c r="J301" i="1" s="1"/>
  <c r="K301" i="1" s="1"/>
  <c r="L301" i="1" s="1"/>
  <c r="D305" i="1"/>
  <c r="E305" i="1" s="1"/>
  <c r="F305" i="1" s="1"/>
  <c r="G305" i="1" s="1"/>
  <c r="H305" i="1" s="1"/>
  <c r="I305" i="1" s="1"/>
  <c r="J305" i="1" s="1"/>
  <c r="K305" i="1" s="1"/>
  <c r="L305" i="1" s="1"/>
  <c r="D309" i="1"/>
  <c r="E309" i="1" s="1"/>
  <c r="F309" i="1" s="1"/>
  <c r="G309" i="1" s="1"/>
  <c r="H309" i="1" s="1"/>
  <c r="I309" i="1" s="1"/>
  <c r="J309" i="1" s="1"/>
  <c r="K309" i="1" s="1"/>
  <c r="L309" i="1" s="1"/>
  <c r="D313" i="1"/>
  <c r="E313" i="1" s="1"/>
  <c r="F313" i="1" s="1"/>
  <c r="G313" i="1" s="1"/>
  <c r="H313" i="1" s="1"/>
  <c r="I313" i="1" s="1"/>
  <c r="J313" i="1" s="1"/>
  <c r="K313" i="1" s="1"/>
  <c r="L313" i="1" s="1"/>
  <c r="D317" i="1"/>
  <c r="E317" i="1" s="1"/>
  <c r="F317" i="1" s="1"/>
  <c r="G317" i="1" s="1"/>
  <c r="H317" i="1" s="1"/>
  <c r="I317" i="1" s="1"/>
  <c r="J317" i="1" s="1"/>
  <c r="K317" i="1" s="1"/>
  <c r="L317" i="1" s="1"/>
  <c r="D321" i="1"/>
  <c r="E321" i="1" s="1"/>
  <c r="F321" i="1" s="1"/>
  <c r="G321" i="1" s="1"/>
  <c r="H321" i="1" s="1"/>
  <c r="I321" i="1" s="1"/>
  <c r="J321" i="1" s="1"/>
  <c r="K321" i="1" s="1"/>
  <c r="L321" i="1" s="1"/>
  <c r="D325" i="1"/>
  <c r="E325" i="1" s="1"/>
  <c r="F325" i="1" s="1"/>
  <c r="G325" i="1" s="1"/>
  <c r="H325" i="1" s="1"/>
  <c r="I325" i="1" s="1"/>
  <c r="J325" i="1" s="1"/>
  <c r="K325" i="1" s="1"/>
  <c r="L325" i="1" s="1"/>
  <c r="D329" i="1"/>
  <c r="E329" i="1" s="1"/>
  <c r="F329" i="1" s="1"/>
  <c r="G329" i="1" s="1"/>
  <c r="H329" i="1" s="1"/>
  <c r="I329" i="1" s="1"/>
  <c r="J329" i="1" s="1"/>
  <c r="K329" i="1" s="1"/>
  <c r="L329" i="1" s="1"/>
  <c r="D333" i="1"/>
  <c r="E333" i="1" s="1"/>
  <c r="F333" i="1" s="1"/>
  <c r="G333" i="1" s="1"/>
  <c r="H333" i="1" s="1"/>
  <c r="I333" i="1" s="1"/>
  <c r="J333" i="1" s="1"/>
  <c r="K333" i="1" s="1"/>
  <c r="L333" i="1" s="1"/>
  <c r="D334" i="1"/>
  <c r="E334" i="1" s="1"/>
  <c r="F334" i="1" s="1"/>
  <c r="G334" i="1" s="1"/>
  <c r="H334" i="1" s="1"/>
  <c r="I334" i="1" s="1"/>
  <c r="J334" i="1" s="1"/>
  <c r="K334" i="1" s="1"/>
  <c r="L334" i="1" s="1"/>
  <c r="D337" i="1"/>
  <c r="E337" i="1" s="1"/>
  <c r="F337" i="1" s="1"/>
  <c r="G337" i="1" s="1"/>
  <c r="H337" i="1" s="1"/>
  <c r="I337" i="1" s="1"/>
  <c r="J337" i="1" s="1"/>
  <c r="K337" i="1" s="1"/>
  <c r="L337" i="1" s="1"/>
  <c r="D341" i="1"/>
  <c r="E341" i="1" s="1"/>
  <c r="F341" i="1" s="1"/>
  <c r="G341" i="1" s="1"/>
  <c r="H341" i="1" s="1"/>
  <c r="I341" i="1" s="1"/>
  <c r="J341" i="1" s="1"/>
  <c r="K341" i="1" s="1"/>
  <c r="L341" i="1" s="1"/>
  <c r="D345" i="1"/>
  <c r="E345" i="1" s="1"/>
  <c r="F345" i="1" s="1"/>
  <c r="G345" i="1" s="1"/>
  <c r="H345" i="1" s="1"/>
  <c r="I345" i="1" s="1"/>
  <c r="J345" i="1" s="1"/>
  <c r="K345" i="1" s="1"/>
  <c r="L345" i="1" s="1"/>
  <c r="D346" i="1"/>
  <c r="E346" i="1" s="1"/>
  <c r="F346" i="1" s="1"/>
  <c r="G346" i="1" s="1"/>
  <c r="H346" i="1" s="1"/>
  <c r="I346" i="1" s="1"/>
  <c r="J346" i="1" s="1"/>
  <c r="K346" i="1" s="1"/>
  <c r="L346" i="1" s="1"/>
  <c r="D349" i="1"/>
  <c r="E349" i="1" s="1"/>
  <c r="F349" i="1" s="1"/>
  <c r="G349" i="1" s="1"/>
  <c r="H349" i="1" s="1"/>
  <c r="I349" i="1" s="1"/>
  <c r="J349" i="1" s="1"/>
  <c r="K349" i="1" s="1"/>
  <c r="L349" i="1" s="1"/>
  <c r="D350" i="1"/>
  <c r="E350" i="1" s="1"/>
  <c r="F350" i="1" s="1"/>
  <c r="G350" i="1" s="1"/>
  <c r="H350" i="1" s="1"/>
  <c r="I350" i="1" s="1"/>
  <c r="J350" i="1" s="1"/>
  <c r="K350" i="1" s="1"/>
  <c r="L350" i="1" s="1"/>
  <c r="D353" i="1"/>
  <c r="E353" i="1" s="1"/>
  <c r="F353" i="1" s="1"/>
  <c r="G353" i="1" s="1"/>
  <c r="H353" i="1" s="1"/>
  <c r="I353" i="1" s="1"/>
  <c r="J353" i="1" s="1"/>
  <c r="K353" i="1" s="1"/>
  <c r="L353" i="1" s="1"/>
  <c r="D357" i="1"/>
  <c r="E357" i="1" s="1"/>
  <c r="F357" i="1" s="1"/>
  <c r="G357" i="1" s="1"/>
  <c r="H357" i="1" s="1"/>
  <c r="I357" i="1" s="1"/>
  <c r="J357" i="1" s="1"/>
  <c r="K357" i="1" s="1"/>
  <c r="L357" i="1" s="1"/>
  <c r="D358" i="1"/>
  <c r="E358" i="1" s="1"/>
  <c r="F358" i="1" s="1"/>
  <c r="G358" i="1" s="1"/>
  <c r="H358" i="1" s="1"/>
  <c r="I358" i="1" s="1"/>
  <c r="J358" i="1" s="1"/>
  <c r="K358" i="1" s="1"/>
  <c r="L358" i="1" s="1"/>
  <c r="D361" i="1"/>
  <c r="E361" i="1" s="1"/>
  <c r="F361" i="1" s="1"/>
  <c r="G361" i="1" s="1"/>
  <c r="H361" i="1" s="1"/>
  <c r="I361" i="1" s="1"/>
  <c r="J361" i="1" s="1"/>
  <c r="K361" i="1" s="1"/>
  <c r="L361" i="1" s="1"/>
  <c r="D365" i="1"/>
  <c r="E365" i="1" s="1"/>
  <c r="F365" i="1" s="1"/>
  <c r="G365" i="1" s="1"/>
  <c r="H365" i="1" s="1"/>
  <c r="I365" i="1" s="1"/>
  <c r="J365" i="1" s="1"/>
  <c r="K365" i="1" s="1"/>
  <c r="L365" i="1" s="1"/>
  <c r="D369" i="1"/>
  <c r="E369" i="1" s="1"/>
  <c r="F369" i="1" s="1"/>
  <c r="G369" i="1" s="1"/>
  <c r="H369" i="1" s="1"/>
  <c r="I369" i="1" s="1"/>
  <c r="J369" i="1" s="1"/>
  <c r="K369" i="1" s="1"/>
  <c r="L369" i="1" s="1"/>
  <c r="D373" i="1"/>
  <c r="E373" i="1" s="1"/>
  <c r="F373" i="1" s="1"/>
  <c r="G373" i="1" s="1"/>
  <c r="H373" i="1" s="1"/>
  <c r="I373" i="1" s="1"/>
  <c r="J373" i="1" s="1"/>
  <c r="K373" i="1" s="1"/>
  <c r="L373" i="1" s="1"/>
  <c r="D377" i="1"/>
  <c r="E377" i="1" s="1"/>
  <c r="F377" i="1" s="1"/>
  <c r="G377" i="1" s="1"/>
  <c r="H377" i="1" s="1"/>
  <c r="I377" i="1" s="1"/>
  <c r="J377" i="1" s="1"/>
  <c r="K377" i="1" s="1"/>
  <c r="L377" i="1" s="1"/>
  <c r="D381" i="1"/>
  <c r="E381" i="1" s="1"/>
  <c r="F381" i="1" s="1"/>
  <c r="G381" i="1" s="1"/>
  <c r="H381" i="1" s="1"/>
  <c r="I381" i="1" s="1"/>
  <c r="J381" i="1" s="1"/>
  <c r="K381" i="1" s="1"/>
  <c r="L381" i="1" s="1"/>
  <c r="D385" i="1"/>
  <c r="E385" i="1" s="1"/>
  <c r="F385" i="1" s="1"/>
  <c r="G385" i="1" s="1"/>
  <c r="H385" i="1" s="1"/>
  <c r="I385" i="1" s="1"/>
  <c r="J385" i="1" s="1"/>
  <c r="K385" i="1" s="1"/>
  <c r="L385" i="1" s="1"/>
  <c r="D389" i="1"/>
  <c r="E389" i="1" s="1"/>
  <c r="F389" i="1" s="1"/>
  <c r="G389" i="1" s="1"/>
  <c r="H389" i="1" s="1"/>
  <c r="I389" i="1" s="1"/>
  <c r="J389" i="1" s="1"/>
  <c r="K389" i="1" s="1"/>
  <c r="L389" i="1" s="1"/>
  <c r="D393" i="1"/>
  <c r="E393" i="1" s="1"/>
  <c r="F393" i="1" s="1"/>
  <c r="G393" i="1" s="1"/>
  <c r="H393" i="1" s="1"/>
  <c r="I393" i="1" s="1"/>
  <c r="J393" i="1" s="1"/>
  <c r="K393" i="1" s="1"/>
  <c r="L393" i="1" s="1"/>
  <c r="D397" i="1"/>
  <c r="D398" i="1"/>
  <c r="E398" i="1" s="1"/>
  <c r="F398" i="1" s="1"/>
  <c r="G398" i="1" s="1"/>
  <c r="H398" i="1" s="1"/>
  <c r="I398" i="1" s="1"/>
  <c r="J398" i="1" s="1"/>
  <c r="K398" i="1" s="1"/>
  <c r="L398" i="1" s="1"/>
  <c r="D401" i="1"/>
  <c r="E401" i="1" s="1"/>
  <c r="F401" i="1" s="1"/>
  <c r="G401" i="1" s="1"/>
  <c r="H401" i="1" s="1"/>
  <c r="I401" i="1" s="1"/>
  <c r="J401" i="1" s="1"/>
  <c r="K401" i="1" s="1"/>
  <c r="L401" i="1" s="1"/>
  <c r="D405" i="1"/>
  <c r="E405" i="1" s="1"/>
  <c r="F405" i="1" s="1"/>
  <c r="G405" i="1" s="1"/>
  <c r="H405" i="1" s="1"/>
  <c r="I405" i="1" s="1"/>
  <c r="J405" i="1" s="1"/>
  <c r="K405" i="1" s="1"/>
  <c r="L405" i="1" s="1"/>
  <c r="D409" i="1"/>
  <c r="E409" i="1" s="1"/>
  <c r="F409" i="1" s="1"/>
  <c r="G409" i="1" s="1"/>
  <c r="H409" i="1" s="1"/>
  <c r="I409" i="1" s="1"/>
  <c r="J409" i="1" s="1"/>
  <c r="K409" i="1" s="1"/>
  <c r="L409" i="1" s="1"/>
  <c r="D410" i="1"/>
  <c r="E410" i="1" s="1"/>
  <c r="F410" i="1" s="1"/>
  <c r="G410" i="1" s="1"/>
  <c r="H410" i="1" s="1"/>
  <c r="I410" i="1" s="1"/>
  <c r="J410" i="1" s="1"/>
  <c r="K410" i="1" s="1"/>
  <c r="L410" i="1" s="1"/>
  <c r="D413" i="1"/>
  <c r="E413" i="1" s="1"/>
  <c r="F413" i="1" s="1"/>
  <c r="G413" i="1" s="1"/>
  <c r="H413" i="1" s="1"/>
  <c r="I413" i="1" s="1"/>
  <c r="J413" i="1" s="1"/>
  <c r="K413" i="1" s="1"/>
  <c r="L413" i="1" s="1"/>
  <c r="D417" i="1"/>
  <c r="E417" i="1" s="1"/>
  <c r="F417" i="1" s="1"/>
  <c r="G417" i="1" s="1"/>
  <c r="H417" i="1" s="1"/>
  <c r="I417" i="1" s="1"/>
  <c r="J417" i="1" s="1"/>
  <c r="K417" i="1" s="1"/>
  <c r="L417" i="1" s="1"/>
  <c r="D421" i="1"/>
  <c r="E421" i="1" s="1"/>
  <c r="F421" i="1" s="1"/>
  <c r="G421" i="1" s="1"/>
  <c r="H421" i="1" s="1"/>
  <c r="I421" i="1" s="1"/>
  <c r="J421" i="1" s="1"/>
  <c r="K421" i="1" s="1"/>
  <c r="L421" i="1" s="1"/>
  <c r="D422" i="1"/>
  <c r="E422" i="1" s="1"/>
  <c r="F422" i="1" s="1"/>
  <c r="G422" i="1" s="1"/>
  <c r="H422" i="1" s="1"/>
  <c r="I422" i="1" s="1"/>
  <c r="J422" i="1" s="1"/>
  <c r="K422" i="1" s="1"/>
  <c r="L422" i="1" s="1"/>
  <c r="D425" i="1"/>
  <c r="E425" i="1" s="1"/>
  <c r="F425" i="1" s="1"/>
  <c r="G425" i="1" s="1"/>
  <c r="H425" i="1" s="1"/>
  <c r="I425" i="1" s="1"/>
  <c r="J425" i="1" s="1"/>
  <c r="K425" i="1" s="1"/>
  <c r="L425" i="1" s="1"/>
  <c r="D429" i="1"/>
  <c r="E429" i="1" s="1"/>
  <c r="F429" i="1" s="1"/>
  <c r="G429" i="1" s="1"/>
  <c r="H429" i="1" s="1"/>
  <c r="I429" i="1" s="1"/>
  <c r="J429" i="1" s="1"/>
  <c r="K429" i="1" s="1"/>
  <c r="L429" i="1" s="1"/>
  <c r="D433" i="1"/>
  <c r="E433" i="1" s="1"/>
  <c r="F433" i="1" s="1"/>
  <c r="G433" i="1" s="1"/>
  <c r="H433" i="1" s="1"/>
  <c r="I433" i="1" s="1"/>
  <c r="J433" i="1" s="1"/>
  <c r="K433" i="1" s="1"/>
  <c r="L433" i="1" s="1"/>
  <c r="D437" i="1"/>
  <c r="E437" i="1" s="1"/>
  <c r="F437" i="1" s="1"/>
  <c r="G437" i="1" s="1"/>
  <c r="H437" i="1" s="1"/>
  <c r="I437" i="1" s="1"/>
  <c r="J437" i="1" s="1"/>
  <c r="K437" i="1" s="1"/>
  <c r="L437" i="1" s="1"/>
  <c r="D441" i="1"/>
  <c r="E441" i="1" s="1"/>
  <c r="F441" i="1" s="1"/>
  <c r="G441" i="1" s="1"/>
  <c r="H441" i="1" s="1"/>
  <c r="I441" i="1" s="1"/>
  <c r="J441" i="1" s="1"/>
  <c r="K441" i="1" s="1"/>
  <c r="L441" i="1" s="1"/>
  <c r="D445" i="1"/>
  <c r="E445" i="1" s="1"/>
  <c r="F445" i="1" s="1"/>
  <c r="G445" i="1" s="1"/>
  <c r="H445" i="1" s="1"/>
  <c r="I445" i="1" s="1"/>
  <c r="J445" i="1" s="1"/>
  <c r="K445" i="1" s="1"/>
  <c r="L445" i="1" s="1"/>
  <c r="D449" i="1"/>
  <c r="E449" i="1" s="1"/>
  <c r="F449" i="1" s="1"/>
  <c r="G449" i="1" s="1"/>
  <c r="H449" i="1" s="1"/>
  <c r="I449" i="1" s="1"/>
  <c r="J449" i="1" s="1"/>
  <c r="K449" i="1" s="1"/>
  <c r="L449" i="1" s="1"/>
  <c r="D453" i="1"/>
  <c r="E453" i="1" s="1"/>
  <c r="F453" i="1" s="1"/>
  <c r="G453" i="1" s="1"/>
  <c r="H453" i="1" s="1"/>
  <c r="I453" i="1" s="1"/>
  <c r="J453" i="1" s="1"/>
  <c r="K453" i="1" s="1"/>
  <c r="L453" i="1" s="1"/>
  <c r="D457" i="1"/>
  <c r="E457" i="1" s="1"/>
  <c r="F457" i="1" s="1"/>
  <c r="G457" i="1" s="1"/>
  <c r="H457" i="1" s="1"/>
  <c r="I457" i="1" s="1"/>
  <c r="J457" i="1" s="1"/>
  <c r="K457" i="1" s="1"/>
  <c r="L457" i="1" s="1"/>
  <c r="D461" i="1"/>
  <c r="E461" i="1" s="1"/>
  <c r="F461" i="1" s="1"/>
  <c r="G461" i="1" s="1"/>
  <c r="H461" i="1" s="1"/>
  <c r="I461" i="1" s="1"/>
  <c r="J461" i="1" s="1"/>
  <c r="K461" i="1" s="1"/>
  <c r="L461" i="1" s="1"/>
  <c r="D465" i="1"/>
  <c r="E465" i="1" s="1"/>
  <c r="F465" i="1" s="1"/>
  <c r="G465" i="1" s="1"/>
  <c r="H465" i="1" s="1"/>
  <c r="I465" i="1" s="1"/>
  <c r="J465" i="1" s="1"/>
  <c r="K465" i="1" s="1"/>
  <c r="L465" i="1" s="1"/>
  <c r="D469" i="1"/>
  <c r="E469" i="1" s="1"/>
  <c r="F469" i="1" s="1"/>
  <c r="G469" i="1" s="1"/>
  <c r="H469" i="1" s="1"/>
  <c r="I469" i="1" s="1"/>
  <c r="J469" i="1" s="1"/>
  <c r="K469" i="1" s="1"/>
  <c r="L469" i="1" s="1"/>
  <c r="D473" i="1"/>
  <c r="E473" i="1" s="1"/>
  <c r="F473" i="1" s="1"/>
  <c r="G473" i="1" s="1"/>
  <c r="H473" i="1" s="1"/>
  <c r="I473" i="1" s="1"/>
  <c r="J473" i="1" s="1"/>
  <c r="K473" i="1" s="1"/>
  <c r="L473" i="1" s="1"/>
  <c r="D477" i="1"/>
  <c r="E477" i="1" s="1"/>
  <c r="F477" i="1" s="1"/>
  <c r="G477" i="1" s="1"/>
  <c r="H477" i="1" s="1"/>
  <c r="I477" i="1" s="1"/>
  <c r="J477" i="1" s="1"/>
  <c r="K477" i="1" s="1"/>
  <c r="L477" i="1" s="1"/>
  <c r="D481" i="1"/>
  <c r="E481" i="1" s="1"/>
  <c r="F481" i="1" s="1"/>
  <c r="G481" i="1" s="1"/>
  <c r="H481" i="1" s="1"/>
  <c r="I481" i="1" s="1"/>
  <c r="J481" i="1" s="1"/>
  <c r="K481" i="1" s="1"/>
  <c r="L481" i="1" s="1"/>
  <c r="D485" i="1"/>
  <c r="E485" i="1" s="1"/>
  <c r="F485" i="1" s="1"/>
  <c r="G485" i="1" s="1"/>
  <c r="H485" i="1" s="1"/>
  <c r="I485" i="1" s="1"/>
  <c r="J485" i="1" s="1"/>
  <c r="K485" i="1" s="1"/>
  <c r="L485" i="1" s="1"/>
  <c r="D489" i="1"/>
  <c r="E489" i="1" s="1"/>
  <c r="F489" i="1" s="1"/>
  <c r="G489" i="1" s="1"/>
  <c r="H489" i="1" s="1"/>
  <c r="I489" i="1" s="1"/>
  <c r="J489" i="1" s="1"/>
  <c r="K489" i="1" s="1"/>
  <c r="L489" i="1" s="1"/>
  <c r="D493" i="1"/>
  <c r="E493" i="1" s="1"/>
  <c r="F493" i="1" s="1"/>
  <c r="G493" i="1" s="1"/>
  <c r="H493" i="1" s="1"/>
  <c r="I493" i="1" s="1"/>
  <c r="J493" i="1" s="1"/>
  <c r="K493" i="1" s="1"/>
  <c r="L493" i="1" s="1"/>
  <c r="D497" i="1"/>
  <c r="E497" i="1" s="1"/>
  <c r="F497" i="1" s="1"/>
  <c r="G497" i="1" s="1"/>
  <c r="H497" i="1" s="1"/>
  <c r="I497" i="1" s="1"/>
  <c r="J497" i="1" s="1"/>
  <c r="K497" i="1" s="1"/>
  <c r="L497" i="1" s="1"/>
  <c r="D501" i="1"/>
  <c r="E501" i="1" s="1"/>
  <c r="F501" i="1" s="1"/>
  <c r="G501" i="1" s="1"/>
  <c r="H501" i="1" s="1"/>
  <c r="I501" i="1" s="1"/>
  <c r="J501" i="1" s="1"/>
  <c r="K501" i="1" s="1"/>
  <c r="L501" i="1" s="1"/>
  <c r="D505" i="1"/>
  <c r="E505" i="1" s="1"/>
  <c r="F505" i="1" s="1"/>
  <c r="G505" i="1" s="1"/>
  <c r="H505" i="1" s="1"/>
  <c r="I505" i="1" s="1"/>
  <c r="J505" i="1" s="1"/>
  <c r="K505" i="1" s="1"/>
  <c r="L505" i="1" s="1"/>
  <c r="D509" i="1"/>
  <c r="E509" i="1" s="1"/>
  <c r="F509" i="1" s="1"/>
  <c r="G509" i="1" s="1"/>
  <c r="H509" i="1" s="1"/>
  <c r="I509" i="1" s="1"/>
  <c r="J509" i="1" s="1"/>
  <c r="K509" i="1" s="1"/>
  <c r="L509" i="1" s="1"/>
  <c r="D513" i="1"/>
  <c r="E513" i="1" s="1"/>
  <c r="F513" i="1" s="1"/>
  <c r="G513" i="1" s="1"/>
  <c r="H513" i="1" s="1"/>
  <c r="I513" i="1" s="1"/>
  <c r="J513" i="1" s="1"/>
  <c r="K513" i="1" s="1"/>
  <c r="L513" i="1" s="1"/>
  <c r="D517" i="1"/>
  <c r="E517" i="1" s="1"/>
  <c r="F517" i="1" s="1"/>
  <c r="G517" i="1" s="1"/>
  <c r="H517" i="1" s="1"/>
  <c r="I517" i="1" s="1"/>
  <c r="J517" i="1" s="1"/>
  <c r="K517" i="1" s="1"/>
  <c r="L517" i="1" s="1"/>
  <c r="D521" i="1"/>
  <c r="E521" i="1" s="1"/>
  <c r="F521" i="1" s="1"/>
  <c r="G521" i="1" s="1"/>
  <c r="H521" i="1" s="1"/>
  <c r="I521" i="1" s="1"/>
  <c r="J521" i="1" s="1"/>
  <c r="K521" i="1" s="1"/>
  <c r="L521" i="1" s="1"/>
  <c r="D525" i="1"/>
  <c r="E525" i="1" s="1"/>
  <c r="F525" i="1" s="1"/>
  <c r="G525" i="1" s="1"/>
  <c r="H525" i="1" s="1"/>
  <c r="I525" i="1" s="1"/>
  <c r="J525" i="1" s="1"/>
  <c r="K525" i="1" s="1"/>
  <c r="L525" i="1" s="1"/>
  <c r="D529" i="1"/>
  <c r="E529" i="1" s="1"/>
  <c r="F529" i="1" s="1"/>
  <c r="G529" i="1" s="1"/>
  <c r="H529" i="1" s="1"/>
  <c r="I529" i="1" s="1"/>
  <c r="J529" i="1" s="1"/>
  <c r="K529" i="1" s="1"/>
  <c r="L529" i="1" s="1"/>
  <c r="D533" i="1"/>
  <c r="E533" i="1" s="1"/>
  <c r="F533" i="1" s="1"/>
  <c r="G533" i="1" s="1"/>
  <c r="H533" i="1" s="1"/>
  <c r="I533" i="1" s="1"/>
  <c r="J533" i="1" s="1"/>
  <c r="K533" i="1" s="1"/>
  <c r="L533" i="1" s="1"/>
  <c r="D537" i="1"/>
  <c r="E537" i="1" s="1"/>
  <c r="F537" i="1" s="1"/>
  <c r="G537" i="1" s="1"/>
  <c r="H537" i="1" s="1"/>
  <c r="I537" i="1" s="1"/>
  <c r="J537" i="1" s="1"/>
  <c r="K537" i="1" s="1"/>
  <c r="L537" i="1" s="1"/>
  <c r="D541" i="1"/>
  <c r="E541" i="1" s="1"/>
  <c r="F541" i="1" s="1"/>
  <c r="G541" i="1" s="1"/>
  <c r="H541" i="1" s="1"/>
  <c r="I541" i="1" s="1"/>
  <c r="J541" i="1" s="1"/>
  <c r="K541" i="1" s="1"/>
  <c r="L541" i="1" s="1"/>
  <c r="D545" i="1"/>
  <c r="E545" i="1" s="1"/>
  <c r="F545" i="1" s="1"/>
  <c r="G545" i="1" s="1"/>
  <c r="H545" i="1" s="1"/>
  <c r="I545" i="1" s="1"/>
  <c r="J545" i="1" s="1"/>
  <c r="K545" i="1" s="1"/>
  <c r="L545" i="1" s="1"/>
  <c r="D549" i="1"/>
  <c r="E549" i="1" s="1"/>
  <c r="F549" i="1" s="1"/>
  <c r="G549" i="1" s="1"/>
  <c r="H549" i="1" s="1"/>
  <c r="I549" i="1" s="1"/>
  <c r="J549" i="1" s="1"/>
  <c r="K549" i="1" s="1"/>
  <c r="L549" i="1" s="1"/>
  <c r="D553" i="1"/>
  <c r="E553" i="1" s="1"/>
  <c r="F553" i="1" s="1"/>
  <c r="G553" i="1" s="1"/>
  <c r="H553" i="1" s="1"/>
  <c r="I553" i="1" s="1"/>
  <c r="J553" i="1" s="1"/>
  <c r="K553" i="1" s="1"/>
  <c r="L553" i="1" s="1"/>
  <c r="D557" i="1"/>
  <c r="E557" i="1" s="1"/>
  <c r="F557" i="1" s="1"/>
  <c r="G557" i="1" s="1"/>
  <c r="H557" i="1" s="1"/>
  <c r="I557" i="1" s="1"/>
  <c r="J557" i="1" s="1"/>
  <c r="K557" i="1" s="1"/>
  <c r="L557" i="1" s="1"/>
  <c r="D561" i="1"/>
  <c r="E561" i="1" s="1"/>
  <c r="F561" i="1" s="1"/>
  <c r="G561" i="1" s="1"/>
  <c r="H561" i="1" s="1"/>
  <c r="I561" i="1" s="1"/>
  <c r="J561" i="1" s="1"/>
  <c r="K561" i="1" s="1"/>
  <c r="L561" i="1" s="1"/>
  <c r="D565" i="1"/>
  <c r="E565" i="1" s="1"/>
  <c r="F565" i="1" s="1"/>
  <c r="G565" i="1" s="1"/>
  <c r="H565" i="1" s="1"/>
  <c r="I565" i="1" s="1"/>
  <c r="J565" i="1" s="1"/>
  <c r="K565" i="1" s="1"/>
  <c r="L565" i="1" s="1"/>
  <c r="D569" i="1"/>
  <c r="E569" i="1" s="1"/>
  <c r="F569" i="1" s="1"/>
  <c r="G569" i="1" s="1"/>
  <c r="H569" i="1" s="1"/>
  <c r="I569" i="1" s="1"/>
  <c r="J569" i="1" s="1"/>
  <c r="K569" i="1" s="1"/>
  <c r="L569" i="1" s="1"/>
  <c r="D573" i="1"/>
  <c r="E573" i="1" s="1"/>
  <c r="F573" i="1" s="1"/>
  <c r="G573" i="1" s="1"/>
  <c r="H573" i="1" s="1"/>
  <c r="I573" i="1" s="1"/>
  <c r="J573" i="1" s="1"/>
  <c r="K573" i="1" s="1"/>
  <c r="L573" i="1" s="1"/>
  <c r="D577" i="1"/>
  <c r="E577" i="1" s="1"/>
  <c r="F577" i="1" s="1"/>
  <c r="G577" i="1" s="1"/>
  <c r="H577" i="1" s="1"/>
  <c r="I577" i="1" s="1"/>
  <c r="J577" i="1" s="1"/>
  <c r="K577" i="1" s="1"/>
  <c r="L577" i="1" s="1"/>
  <c r="D581" i="1"/>
  <c r="E581" i="1" s="1"/>
  <c r="F581" i="1" s="1"/>
  <c r="G581" i="1" s="1"/>
  <c r="H581" i="1" s="1"/>
  <c r="I581" i="1" s="1"/>
  <c r="J581" i="1" s="1"/>
  <c r="K581" i="1" s="1"/>
  <c r="L581" i="1" s="1"/>
  <c r="D585" i="1"/>
  <c r="E585" i="1" s="1"/>
  <c r="F585" i="1" s="1"/>
  <c r="G585" i="1" s="1"/>
  <c r="H585" i="1" s="1"/>
  <c r="I585" i="1" s="1"/>
  <c r="J585" i="1" s="1"/>
  <c r="K585" i="1" s="1"/>
  <c r="L585" i="1" s="1"/>
  <c r="D589" i="1"/>
  <c r="E589" i="1" s="1"/>
  <c r="F589" i="1" s="1"/>
  <c r="G589" i="1" s="1"/>
  <c r="H589" i="1" s="1"/>
  <c r="I589" i="1" s="1"/>
  <c r="J589" i="1" s="1"/>
  <c r="K589" i="1" s="1"/>
  <c r="L589" i="1" s="1"/>
  <c r="D593" i="1"/>
  <c r="E593" i="1" s="1"/>
  <c r="F593" i="1" s="1"/>
  <c r="G593" i="1" s="1"/>
  <c r="H593" i="1" s="1"/>
  <c r="I593" i="1" s="1"/>
  <c r="J593" i="1" s="1"/>
  <c r="K593" i="1" s="1"/>
  <c r="L593" i="1" s="1"/>
  <c r="D597" i="1"/>
  <c r="E597" i="1" s="1"/>
  <c r="F597" i="1" s="1"/>
  <c r="G597" i="1" s="1"/>
  <c r="H597" i="1" s="1"/>
  <c r="I597" i="1" s="1"/>
  <c r="J597" i="1" s="1"/>
  <c r="K597" i="1" s="1"/>
  <c r="L597" i="1" s="1"/>
  <c r="D601" i="1"/>
  <c r="E601" i="1" s="1"/>
  <c r="F601" i="1" s="1"/>
  <c r="G601" i="1" s="1"/>
  <c r="H601" i="1" s="1"/>
  <c r="I601" i="1" s="1"/>
  <c r="J601" i="1" s="1"/>
  <c r="K601" i="1" s="1"/>
  <c r="L601" i="1" s="1"/>
  <c r="D605" i="1"/>
  <c r="E605" i="1" s="1"/>
  <c r="F605" i="1" s="1"/>
  <c r="G605" i="1" s="1"/>
  <c r="H605" i="1" s="1"/>
  <c r="I605" i="1" s="1"/>
  <c r="J605" i="1" s="1"/>
  <c r="K605" i="1" s="1"/>
  <c r="L605" i="1" s="1"/>
  <c r="D609" i="1"/>
  <c r="E609" i="1" s="1"/>
  <c r="F609" i="1" s="1"/>
  <c r="G609" i="1" s="1"/>
  <c r="H609" i="1" s="1"/>
  <c r="I609" i="1" s="1"/>
  <c r="J609" i="1" s="1"/>
  <c r="K609" i="1" s="1"/>
  <c r="L609" i="1" s="1"/>
  <c r="D613" i="1"/>
  <c r="E613" i="1" s="1"/>
  <c r="F613" i="1" s="1"/>
  <c r="G613" i="1" s="1"/>
  <c r="H613" i="1" s="1"/>
  <c r="I613" i="1" s="1"/>
  <c r="J613" i="1" s="1"/>
  <c r="K613" i="1" s="1"/>
  <c r="L613" i="1" s="1"/>
  <c r="D617" i="1"/>
  <c r="E617" i="1" s="1"/>
  <c r="F617" i="1" s="1"/>
  <c r="G617" i="1" s="1"/>
  <c r="H617" i="1" s="1"/>
  <c r="I617" i="1" s="1"/>
  <c r="J617" i="1" s="1"/>
  <c r="K617" i="1" s="1"/>
  <c r="L617" i="1" s="1"/>
  <c r="D621" i="1"/>
  <c r="E621" i="1" s="1"/>
  <c r="F621" i="1" s="1"/>
  <c r="G621" i="1" s="1"/>
  <c r="H621" i="1" s="1"/>
  <c r="I621" i="1" s="1"/>
  <c r="J621" i="1" s="1"/>
  <c r="K621" i="1" s="1"/>
  <c r="L621" i="1" s="1"/>
  <c r="D625" i="1"/>
  <c r="E625" i="1" s="1"/>
  <c r="F625" i="1" s="1"/>
  <c r="G625" i="1" s="1"/>
  <c r="H625" i="1" s="1"/>
  <c r="I625" i="1" s="1"/>
  <c r="J625" i="1" s="1"/>
  <c r="K625" i="1" s="1"/>
  <c r="L625" i="1" s="1"/>
  <c r="D629" i="1"/>
  <c r="E629" i="1" s="1"/>
  <c r="F629" i="1" s="1"/>
  <c r="G629" i="1" s="1"/>
  <c r="H629" i="1" s="1"/>
  <c r="I629" i="1" s="1"/>
  <c r="J629" i="1" s="1"/>
  <c r="K629" i="1" s="1"/>
  <c r="L629" i="1" s="1"/>
  <c r="D633" i="1"/>
  <c r="E633" i="1" s="1"/>
  <c r="F633" i="1" s="1"/>
  <c r="G633" i="1" s="1"/>
  <c r="H633" i="1" s="1"/>
  <c r="I633" i="1" s="1"/>
  <c r="J633" i="1" s="1"/>
  <c r="K633" i="1" s="1"/>
  <c r="L633" i="1" s="1"/>
  <c r="D637" i="1"/>
  <c r="E637" i="1" s="1"/>
  <c r="F637" i="1" s="1"/>
  <c r="G637" i="1" s="1"/>
  <c r="H637" i="1" s="1"/>
  <c r="I637" i="1" s="1"/>
  <c r="J637" i="1" s="1"/>
  <c r="K637" i="1" s="1"/>
  <c r="L637" i="1" s="1"/>
  <c r="D641" i="1"/>
  <c r="E641" i="1" s="1"/>
  <c r="F641" i="1" s="1"/>
  <c r="G641" i="1" s="1"/>
  <c r="H641" i="1" s="1"/>
  <c r="I641" i="1" s="1"/>
  <c r="J641" i="1" s="1"/>
  <c r="K641" i="1" s="1"/>
  <c r="L641" i="1" s="1"/>
  <c r="D645" i="1"/>
  <c r="E645" i="1" s="1"/>
  <c r="F645" i="1" s="1"/>
  <c r="G645" i="1" s="1"/>
  <c r="H645" i="1" s="1"/>
  <c r="I645" i="1" s="1"/>
  <c r="J645" i="1" s="1"/>
  <c r="K645" i="1" s="1"/>
  <c r="L645" i="1" s="1"/>
  <c r="D649" i="1"/>
  <c r="E649" i="1" s="1"/>
  <c r="F649" i="1" s="1"/>
  <c r="G649" i="1" s="1"/>
  <c r="H649" i="1" s="1"/>
  <c r="I649" i="1" s="1"/>
  <c r="J649" i="1" s="1"/>
  <c r="K649" i="1" s="1"/>
  <c r="L649" i="1" s="1"/>
  <c r="D653" i="1"/>
  <c r="E653" i="1" s="1"/>
  <c r="F653" i="1" s="1"/>
  <c r="G653" i="1" s="1"/>
  <c r="H653" i="1" s="1"/>
  <c r="I653" i="1" s="1"/>
  <c r="J653" i="1" s="1"/>
  <c r="K653" i="1" s="1"/>
  <c r="L653" i="1" s="1"/>
  <c r="D657" i="1"/>
  <c r="E657" i="1" s="1"/>
  <c r="F657" i="1" s="1"/>
  <c r="G657" i="1" s="1"/>
  <c r="H657" i="1" s="1"/>
  <c r="I657" i="1" s="1"/>
  <c r="J657" i="1" s="1"/>
  <c r="K657" i="1" s="1"/>
  <c r="L657" i="1" s="1"/>
  <c r="D661" i="1"/>
  <c r="E661" i="1" s="1"/>
  <c r="F661" i="1" s="1"/>
  <c r="G661" i="1" s="1"/>
  <c r="H661" i="1" s="1"/>
  <c r="I661" i="1" s="1"/>
  <c r="J661" i="1" s="1"/>
  <c r="K661" i="1" s="1"/>
  <c r="L661" i="1" s="1"/>
  <c r="D665" i="1"/>
  <c r="E665" i="1" s="1"/>
  <c r="F665" i="1" s="1"/>
  <c r="G665" i="1" s="1"/>
  <c r="H665" i="1" s="1"/>
  <c r="I665" i="1" s="1"/>
  <c r="J665" i="1" s="1"/>
  <c r="K665" i="1" s="1"/>
  <c r="L665" i="1" s="1"/>
  <c r="D669" i="1"/>
  <c r="E669" i="1" s="1"/>
  <c r="F669" i="1" s="1"/>
  <c r="G669" i="1" s="1"/>
  <c r="H669" i="1" s="1"/>
  <c r="I669" i="1" s="1"/>
  <c r="J669" i="1" s="1"/>
  <c r="K669" i="1" s="1"/>
  <c r="L669" i="1" s="1"/>
  <c r="D673" i="1"/>
  <c r="E673" i="1" s="1"/>
  <c r="F673" i="1" s="1"/>
  <c r="G673" i="1" s="1"/>
  <c r="H673" i="1" s="1"/>
  <c r="I673" i="1" s="1"/>
  <c r="J673" i="1" s="1"/>
  <c r="K673" i="1" s="1"/>
  <c r="L673" i="1" s="1"/>
  <c r="D677" i="1"/>
  <c r="E677" i="1" s="1"/>
  <c r="F677" i="1" s="1"/>
  <c r="G677" i="1" s="1"/>
  <c r="H677" i="1" s="1"/>
  <c r="I677" i="1" s="1"/>
  <c r="J677" i="1" s="1"/>
  <c r="K677" i="1" s="1"/>
  <c r="L677" i="1" s="1"/>
  <c r="D681" i="1"/>
  <c r="E681" i="1" s="1"/>
  <c r="F681" i="1" s="1"/>
  <c r="G681" i="1" s="1"/>
  <c r="H681" i="1" s="1"/>
  <c r="I681" i="1" s="1"/>
  <c r="J681" i="1" s="1"/>
  <c r="K681" i="1" s="1"/>
  <c r="L681" i="1" s="1"/>
  <c r="D685" i="1"/>
  <c r="E685" i="1" s="1"/>
  <c r="F685" i="1" s="1"/>
  <c r="G685" i="1" s="1"/>
  <c r="H685" i="1" s="1"/>
  <c r="I685" i="1" s="1"/>
  <c r="J685" i="1" s="1"/>
  <c r="K685" i="1" s="1"/>
  <c r="L685" i="1" s="1"/>
  <c r="D689" i="1"/>
  <c r="E689" i="1" s="1"/>
  <c r="F689" i="1" s="1"/>
  <c r="G689" i="1" s="1"/>
  <c r="H689" i="1" s="1"/>
  <c r="I689" i="1" s="1"/>
  <c r="J689" i="1" s="1"/>
  <c r="K689" i="1" s="1"/>
  <c r="L689" i="1" s="1"/>
  <c r="D693" i="1"/>
  <c r="E693" i="1" s="1"/>
  <c r="F693" i="1" s="1"/>
  <c r="G693" i="1" s="1"/>
  <c r="H693" i="1" s="1"/>
  <c r="I693" i="1" s="1"/>
  <c r="J693" i="1" s="1"/>
  <c r="K693" i="1" s="1"/>
  <c r="L693" i="1" s="1"/>
  <c r="D697" i="1"/>
  <c r="E697" i="1" s="1"/>
  <c r="F697" i="1" s="1"/>
  <c r="G697" i="1" s="1"/>
  <c r="H697" i="1" s="1"/>
  <c r="I697" i="1" s="1"/>
  <c r="J697" i="1" s="1"/>
  <c r="K697" i="1" s="1"/>
  <c r="L697" i="1" s="1"/>
  <c r="D701" i="1"/>
  <c r="E701" i="1" s="1"/>
  <c r="F701" i="1" s="1"/>
  <c r="G701" i="1" s="1"/>
  <c r="H701" i="1" s="1"/>
  <c r="I701" i="1" s="1"/>
  <c r="J701" i="1" s="1"/>
  <c r="K701" i="1" s="1"/>
  <c r="L701" i="1" s="1"/>
  <c r="D705" i="1"/>
  <c r="E705" i="1" s="1"/>
  <c r="F705" i="1" s="1"/>
  <c r="G705" i="1" s="1"/>
  <c r="H705" i="1" s="1"/>
  <c r="I705" i="1" s="1"/>
  <c r="J705" i="1" s="1"/>
  <c r="K705" i="1" s="1"/>
  <c r="L705" i="1" s="1"/>
  <c r="D709" i="1"/>
  <c r="E709" i="1" s="1"/>
  <c r="F709" i="1" s="1"/>
  <c r="G709" i="1" s="1"/>
  <c r="H709" i="1" s="1"/>
  <c r="I709" i="1" s="1"/>
  <c r="J709" i="1" s="1"/>
  <c r="K709" i="1" s="1"/>
  <c r="L709" i="1" s="1"/>
  <c r="D713" i="1"/>
  <c r="E713" i="1" s="1"/>
  <c r="F713" i="1" s="1"/>
  <c r="G713" i="1" s="1"/>
  <c r="H713" i="1" s="1"/>
  <c r="I713" i="1" s="1"/>
  <c r="J713" i="1" s="1"/>
  <c r="K713" i="1" s="1"/>
  <c r="L713" i="1" s="1"/>
  <c r="D717" i="1"/>
  <c r="E717" i="1" s="1"/>
  <c r="F717" i="1" s="1"/>
  <c r="G717" i="1" s="1"/>
  <c r="H717" i="1" s="1"/>
  <c r="I717" i="1" s="1"/>
  <c r="J717" i="1" s="1"/>
  <c r="K717" i="1" s="1"/>
  <c r="L717" i="1" s="1"/>
  <c r="D721" i="1"/>
  <c r="E721" i="1" s="1"/>
  <c r="F721" i="1" s="1"/>
  <c r="G721" i="1" s="1"/>
  <c r="H721" i="1" s="1"/>
  <c r="I721" i="1" s="1"/>
  <c r="J721" i="1" s="1"/>
  <c r="K721" i="1" s="1"/>
  <c r="L721" i="1" s="1"/>
  <c r="D725" i="1"/>
  <c r="E725" i="1" s="1"/>
  <c r="F725" i="1" s="1"/>
  <c r="G725" i="1" s="1"/>
  <c r="H725" i="1" s="1"/>
  <c r="I725" i="1" s="1"/>
  <c r="J725" i="1" s="1"/>
  <c r="K725" i="1" s="1"/>
  <c r="L725" i="1" s="1"/>
  <c r="D729" i="1"/>
  <c r="E729" i="1" s="1"/>
  <c r="F729" i="1" s="1"/>
  <c r="G729" i="1" s="1"/>
  <c r="H729" i="1" s="1"/>
  <c r="I729" i="1" s="1"/>
  <c r="J729" i="1" s="1"/>
  <c r="K729" i="1" s="1"/>
  <c r="L729" i="1" s="1"/>
  <c r="D733" i="1"/>
  <c r="E733" i="1" s="1"/>
  <c r="F733" i="1" s="1"/>
  <c r="G733" i="1" s="1"/>
  <c r="H733" i="1" s="1"/>
  <c r="I733" i="1" s="1"/>
  <c r="J733" i="1" s="1"/>
  <c r="K733" i="1" s="1"/>
  <c r="L733" i="1" s="1"/>
  <c r="D737" i="1"/>
  <c r="E737" i="1" s="1"/>
  <c r="F737" i="1" s="1"/>
  <c r="G737" i="1" s="1"/>
  <c r="H737" i="1" s="1"/>
  <c r="I737" i="1" s="1"/>
  <c r="J737" i="1" s="1"/>
  <c r="K737" i="1" s="1"/>
  <c r="L737" i="1" s="1"/>
  <c r="D741" i="1"/>
  <c r="E741" i="1" s="1"/>
  <c r="F741" i="1" s="1"/>
  <c r="G741" i="1" s="1"/>
  <c r="H741" i="1" s="1"/>
  <c r="I741" i="1" s="1"/>
  <c r="J741" i="1" s="1"/>
  <c r="K741" i="1" s="1"/>
  <c r="L741" i="1" s="1"/>
  <c r="D745" i="1"/>
  <c r="E745" i="1" s="1"/>
  <c r="F745" i="1" s="1"/>
  <c r="G745" i="1" s="1"/>
  <c r="H745" i="1" s="1"/>
  <c r="I745" i="1" s="1"/>
  <c r="J745" i="1" s="1"/>
  <c r="K745" i="1" s="1"/>
  <c r="L745" i="1" s="1"/>
  <c r="D749" i="1"/>
  <c r="E749" i="1" s="1"/>
  <c r="F749" i="1" s="1"/>
  <c r="G749" i="1" s="1"/>
  <c r="H749" i="1" s="1"/>
  <c r="I749" i="1" s="1"/>
  <c r="J749" i="1" s="1"/>
  <c r="K749" i="1" s="1"/>
  <c r="L749" i="1" s="1"/>
  <c r="D753" i="1"/>
  <c r="E753" i="1" s="1"/>
  <c r="F753" i="1" s="1"/>
  <c r="G753" i="1" s="1"/>
  <c r="H753" i="1" s="1"/>
  <c r="I753" i="1" s="1"/>
  <c r="J753" i="1" s="1"/>
  <c r="K753" i="1" s="1"/>
  <c r="L753" i="1" s="1"/>
  <c r="D757" i="1"/>
  <c r="E757" i="1" s="1"/>
  <c r="F757" i="1" s="1"/>
  <c r="G757" i="1" s="1"/>
  <c r="H757" i="1" s="1"/>
  <c r="I757" i="1" s="1"/>
  <c r="J757" i="1" s="1"/>
  <c r="K757" i="1" s="1"/>
  <c r="L757" i="1" s="1"/>
  <c r="D761" i="1"/>
  <c r="E761" i="1" s="1"/>
  <c r="F761" i="1" s="1"/>
  <c r="G761" i="1" s="1"/>
  <c r="H761" i="1" s="1"/>
  <c r="I761" i="1" s="1"/>
  <c r="J761" i="1" s="1"/>
  <c r="K761" i="1" s="1"/>
  <c r="L761" i="1" s="1"/>
  <c r="D765" i="1"/>
  <c r="E765" i="1" s="1"/>
  <c r="F765" i="1" s="1"/>
  <c r="G765" i="1" s="1"/>
  <c r="H765" i="1" s="1"/>
  <c r="I765" i="1" s="1"/>
  <c r="J765" i="1" s="1"/>
  <c r="K765" i="1" s="1"/>
  <c r="L765" i="1" s="1"/>
  <c r="D769" i="1"/>
  <c r="E769" i="1" s="1"/>
  <c r="F769" i="1" s="1"/>
  <c r="G769" i="1" s="1"/>
  <c r="H769" i="1" s="1"/>
  <c r="I769" i="1" s="1"/>
  <c r="J769" i="1" s="1"/>
  <c r="K769" i="1" s="1"/>
  <c r="L769" i="1" s="1"/>
  <c r="D773" i="1"/>
  <c r="E773" i="1" s="1"/>
  <c r="F773" i="1" s="1"/>
  <c r="G773" i="1" s="1"/>
  <c r="H773" i="1" s="1"/>
  <c r="I773" i="1" s="1"/>
  <c r="J773" i="1" s="1"/>
  <c r="K773" i="1" s="1"/>
  <c r="L773" i="1" s="1"/>
  <c r="D777" i="1"/>
  <c r="E777" i="1" s="1"/>
  <c r="F777" i="1" s="1"/>
  <c r="G777" i="1" s="1"/>
  <c r="H777" i="1" s="1"/>
  <c r="I777" i="1" s="1"/>
  <c r="J777" i="1" s="1"/>
  <c r="K777" i="1" s="1"/>
  <c r="L777" i="1" s="1"/>
  <c r="D781" i="1"/>
  <c r="E781" i="1" s="1"/>
  <c r="F781" i="1" s="1"/>
  <c r="G781" i="1" s="1"/>
  <c r="H781" i="1" s="1"/>
  <c r="I781" i="1" s="1"/>
  <c r="J781" i="1" s="1"/>
  <c r="K781" i="1" s="1"/>
  <c r="L781" i="1" s="1"/>
  <c r="D785" i="1"/>
  <c r="E785" i="1" s="1"/>
  <c r="F785" i="1" s="1"/>
  <c r="G785" i="1" s="1"/>
  <c r="H785" i="1" s="1"/>
  <c r="I785" i="1" s="1"/>
  <c r="J785" i="1" s="1"/>
  <c r="K785" i="1" s="1"/>
  <c r="L785" i="1" s="1"/>
  <c r="D789" i="1"/>
  <c r="E789" i="1" s="1"/>
  <c r="F789" i="1" s="1"/>
  <c r="G789" i="1" s="1"/>
  <c r="H789" i="1" s="1"/>
  <c r="I789" i="1" s="1"/>
  <c r="J789" i="1" s="1"/>
  <c r="K789" i="1" s="1"/>
  <c r="L789" i="1" s="1"/>
  <c r="D793" i="1"/>
  <c r="E793" i="1" s="1"/>
  <c r="F793" i="1" s="1"/>
  <c r="G793" i="1" s="1"/>
  <c r="H793" i="1" s="1"/>
  <c r="I793" i="1" s="1"/>
  <c r="J793" i="1" s="1"/>
  <c r="K793" i="1" s="1"/>
  <c r="L793" i="1" s="1"/>
  <c r="D797" i="1"/>
  <c r="E797" i="1" s="1"/>
  <c r="F797" i="1" s="1"/>
  <c r="G797" i="1" s="1"/>
  <c r="H797" i="1" s="1"/>
  <c r="I797" i="1" s="1"/>
  <c r="J797" i="1" s="1"/>
  <c r="K797" i="1" s="1"/>
  <c r="L797" i="1" s="1"/>
  <c r="D801" i="1"/>
  <c r="E801" i="1" s="1"/>
  <c r="F801" i="1" s="1"/>
  <c r="G801" i="1" s="1"/>
  <c r="H801" i="1" s="1"/>
  <c r="I801" i="1" s="1"/>
  <c r="J801" i="1" s="1"/>
  <c r="K801" i="1" s="1"/>
  <c r="L801" i="1" s="1"/>
  <c r="D805" i="1"/>
  <c r="E805" i="1" s="1"/>
  <c r="F805" i="1" s="1"/>
  <c r="G805" i="1" s="1"/>
  <c r="H805" i="1" s="1"/>
  <c r="I805" i="1" s="1"/>
  <c r="J805" i="1" s="1"/>
  <c r="K805" i="1" s="1"/>
  <c r="L805" i="1" s="1"/>
  <c r="D809" i="1"/>
  <c r="E809" i="1" s="1"/>
  <c r="F809" i="1" s="1"/>
  <c r="G809" i="1" s="1"/>
  <c r="H809" i="1" s="1"/>
  <c r="I809" i="1" s="1"/>
  <c r="J809" i="1" s="1"/>
  <c r="K809" i="1" s="1"/>
  <c r="L809" i="1" s="1"/>
  <c r="D813" i="1"/>
  <c r="E813" i="1" s="1"/>
  <c r="F813" i="1" s="1"/>
  <c r="G813" i="1" s="1"/>
  <c r="H813" i="1" s="1"/>
  <c r="I813" i="1" s="1"/>
  <c r="J813" i="1" s="1"/>
  <c r="K813" i="1" s="1"/>
  <c r="L813" i="1" s="1"/>
  <c r="D817" i="1"/>
  <c r="E817" i="1" s="1"/>
  <c r="F817" i="1" s="1"/>
  <c r="G817" i="1" s="1"/>
  <c r="H817" i="1" s="1"/>
  <c r="I817" i="1" s="1"/>
  <c r="J817" i="1" s="1"/>
  <c r="K817" i="1" s="1"/>
  <c r="L817" i="1" s="1"/>
  <c r="D821" i="1"/>
  <c r="E821" i="1" s="1"/>
  <c r="F821" i="1" s="1"/>
  <c r="G821" i="1" s="1"/>
  <c r="H821" i="1" s="1"/>
  <c r="I821" i="1" s="1"/>
  <c r="J821" i="1" s="1"/>
  <c r="K821" i="1" s="1"/>
  <c r="L821" i="1" s="1"/>
  <c r="D825" i="1"/>
  <c r="E825" i="1" s="1"/>
  <c r="F825" i="1" s="1"/>
  <c r="G825" i="1" s="1"/>
  <c r="H825" i="1" s="1"/>
  <c r="I825" i="1" s="1"/>
  <c r="J825" i="1" s="1"/>
  <c r="K825" i="1" s="1"/>
  <c r="L825" i="1" s="1"/>
  <c r="D829" i="1"/>
  <c r="E829" i="1" s="1"/>
  <c r="F829" i="1" s="1"/>
  <c r="G829" i="1" s="1"/>
  <c r="H829" i="1" s="1"/>
  <c r="I829" i="1" s="1"/>
  <c r="J829" i="1" s="1"/>
  <c r="K829" i="1" s="1"/>
  <c r="L829" i="1" s="1"/>
  <c r="D833" i="1"/>
  <c r="E833" i="1" s="1"/>
  <c r="F833" i="1" s="1"/>
  <c r="G833" i="1" s="1"/>
  <c r="H833" i="1" s="1"/>
  <c r="I833" i="1" s="1"/>
  <c r="J833" i="1" s="1"/>
  <c r="K833" i="1" s="1"/>
  <c r="L833" i="1" s="1"/>
  <c r="D837" i="1"/>
  <c r="E837" i="1" s="1"/>
  <c r="F837" i="1" s="1"/>
  <c r="G837" i="1" s="1"/>
  <c r="H837" i="1" s="1"/>
  <c r="I837" i="1" s="1"/>
  <c r="J837" i="1" s="1"/>
  <c r="K837" i="1" s="1"/>
  <c r="L837" i="1" s="1"/>
  <c r="D841" i="1"/>
  <c r="E841" i="1" s="1"/>
  <c r="F841" i="1" s="1"/>
  <c r="G841" i="1" s="1"/>
  <c r="H841" i="1" s="1"/>
  <c r="I841" i="1" s="1"/>
  <c r="J841" i="1" s="1"/>
  <c r="K841" i="1" s="1"/>
  <c r="L841" i="1" s="1"/>
  <c r="D845" i="1"/>
  <c r="E845" i="1" s="1"/>
  <c r="F845" i="1" s="1"/>
  <c r="G845" i="1" s="1"/>
  <c r="H845" i="1" s="1"/>
  <c r="I845" i="1" s="1"/>
  <c r="J845" i="1" s="1"/>
  <c r="K845" i="1" s="1"/>
  <c r="L845" i="1" s="1"/>
  <c r="D849" i="1"/>
  <c r="E849" i="1" s="1"/>
  <c r="F849" i="1" s="1"/>
  <c r="G849" i="1" s="1"/>
  <c r="H849" i="1" s="1"/>
  <c r="I849" i="1" s="1"/>
  <c r="J849" i="1" s="1"/>
  <c r="K849" i="1" s="1"/>
  <c r="L849" i="1" s="1"/>
  <c r="D853" i="1"/>
  <c r="E853" i="1" s="1"/>
  <c r="F853" i="1" s="1"/>
  <c r="G853" i="1" s="1"/>
  <c r="H853" i="1" s="1"/>
  <c r="I853" i="1" s="1"/>
  <c r="J853" i="1" s="1"/>
  <c r="K853" i="1" s="1"/>
  <c r="L853" i="1" s="1"/>
  <c r="D857" i="1"/>
  <c r="E857" i="1" s="1"/>
  <c r="F857" i="1" s="1"/>
  <c r="G857" i="1" s="1"/>
  <c r="H857" i="1" s="1"/>
  <c r="I857" i="1" s="1"/>
  <c r="J857" i="1" s="1"/>
  <c r="K857" i="1" s="1"/>
  <c r="L857" i="1" s="1"/>
  <c r="D861" i="1"/>
  <c r="E861" i="1" s="1"/>
  <c r="F861" i="1" s="1"/>
  <c r="G861" i="1" s="1"/>
  <c r="H861" i="1" s="1"/>
  <c r="I861" i="1" s="1"/>
  <c r="J861" i="1" s="1"/>
  <c r="K861" i="1" s="1"/>
  <c r="L861" i="1" s="1"/>
  <c r="D865" i="1"/>
  <c r="E865" i="1" s="1"/>
  <c r="F865" i="1" s="1"/>
  <c r="G865" i="1" s="1"/>
  <c r="H865" i="1" s="1"/>
  <c r="I865" i="1" s="1"/>
  <c r="J865" i="1" s="1"/>
  <c r="K865" i="1" s="1"/>
  <c r="L865" i="1" s="1"/>
  <c r="D869" i="1"/>
  <c r="E869" i="1" s="1"/>
  <c r="F869" i="1" s="1"/>
  <c r="G869" i="1" s="1"/>
  <c r="H869" i="1" s="1"/>
  <c r="I869" i="1" s="1"/>
  <c r="J869" i="1" s="1"/>
  <c r="K869" i="1" s="1"/>
  <c r="L869" i="1" s="1"/>
  <c r="D873" i="1"/>
  <c r="E873" i="1" s="1"/>
  <c r="F873" i="1" s="1"/>
  <c r="G873" i="1" s="1"/>
  <c r="H873" i="1" s="1"/>
  <c r="I873" i="1" s="1"/>
  <c r="J873" i="1" s="1"/>
  <c r="K873" i="1" s="1"/>
  <c r="L873" i="1" s="1"/>
  <c r="D877" i="1"/>
  <c r="E877" i="1" s="1"/>
  <c r="F877" i="1" s="1"/>
  <c r="G877" i="1" s="1"/>
  <c r="H877" i="1" s="1"/>
  <c r="I877" i="1" s="1"/>
  <c r="J877" i="1" s="1"/>
  <c r="K877" i="1" s="1"/>
  <c r="L877" i="1" s="1"/>
  <c r="D881" i="1"/>
  <c r="E881" i="1" s="1"/>
  <c r="F881" i="1" s="1"/>
  <c r="G881" i="1" s="1"/>
  <c r="H881" i="1" s="1"/>
  <c r="I881" i="1" s="1"/>
  <c r="J881" i="1" s="1"/>
  <c r="K881" i="1" s="1"/>
  <c r="L881" i="1" s="1"/>
  <c r="D885" i="1"/>
  <c r="E885" i="1" s="1"/>
  <c r="F885" i="1" s="1"/>
  <c r="G885" i="1" s="1"/>
  <c r="H885" i="1" s="1"/>
  <c r="I885" i="1" s="1"/>
  <c r="J885" i="1" s="1"/>
  <c r="K885" i="1" s="1"/>
  <c r="L885" i="1" s="1"/>
  <c r="D889" i="1"/>
  <c r="E889" i="1" s="1"/>
  <c r="F889" i="1" s="1"/>
  <c r="G889" i="1" s="1"/>
  <c r="H889" i="1" s="1"/>
  <c r="I889" i="1" s="1"/>
  <c r="J889" i="1" s="1"/>
  <c r="K889" i="1" s="1"/>
  <c r="L889" i="1" s="1"/>
  <c r="D893" i="1"/>
  <c r="E893" i="1" s="1"/>
  <c r="F893" i="1" s="1"/>
  <c r="G893" i="1" s="1"/>
  <c r="H893" i="1" s="1"/>
  <c r="I893" i="1" s="1"/>
  <c r="J893" i="1" s="1"/>
  <c r="K893" i="1" s="1"/>
  <c r="L893" i="1" s="1"/>
  <c r="D897" i="1"/>
  <c r="E897" i="1" s="1"/>
  <c r="F897" i="1" s="1"/>
  <c r="G897" i="1" s="1"/>
  <c r="H897" i="1" s="1"/>
  <c r="I897" i="1" s="1"/>
  <c r="J897" i="1" s="1"/>
  <c r="K897" i="1" s="1"/>
  <c r="L897" i="1" s="1"/>
  <c r="D901" i="1"/>
  <c r="E901" i="1" s="1"/>
  <c r="F901" i="1" s="1"/>
  <c r="G901" i="1" s="1"/>
  <c r="H901" i="1" s="1"/>
  <c r="I901" i="1" s="1"/>
  <c r="J901" i="1" s="1"/>
  <c r="K901" i="1" s="1"/>
  <c r="L901" i="1" s="1"/>
  <c r="D905" i="1"/>
  <c r="E905" i="1" s="1"/>
  <c r="F905" i="1" s="1"/>
  <c r="G905" i="1" s="1"/>
  <c r="H905" i="1" s="1"/>
  <c r="I905" i="1" s="1"/>
  <c r="J905" i="1" s="1"/>
  <c r="K905" i="1" s="1"/>
  <c r="L905" i="1" s="1"/>
  <c r="D909" i="1"/>
  <c r="E909" i="1" s="1"/>
  <c r="F909" i="1" s="1"/>
  <c r="G909" i="1" s="1"/>
  <c r="H909" i="1" s="1"/>
  <c r="I909" i="1" s="1"/>
  <c r="J909" i="1" s="1"/>
  <c r="K909" i="1" s="1"/>
  <c r="L909" i="1" s="1"/>
  <c r="D913" i="1"/>
  <c r="E913" i="1" s="1"/>
  <c r="F913" i="1" s="1"/>
  <c r="G913" i="1" s="1"/>
  <c r="H913" i="1" s="1"/>
  <c r="I913" i="1" s="1"/>
  <c r="J913" i="1" s="1"/>
  <c r="K913" i="1" s="1"/>
  <c r="L913" i="1" s="1"/>
  <c r="D917" i="1"/>
  <c r="E917" i="1" s="1"/>
  <c r="F917" i="1" s="1"/>
  <c r="G917" i="1" s="1"/>
  <c r="H917" i="1" s="1"/>
  <c r="I917" i="1" s="1"/>
  <c r="J917" i="1" s="1"/>
  <c r="K917" i="1" s="1"/>
  <c r="L917" i="1" s="1"/>
  <c r="D921" i="1"/>
  <c r="E921" i="1" s="1"/>
  <c r="F921" i="1" s="1"/>
  <c r="G921" i="1" s="1"/>
  <c r="H921" i="1" s="1"/>
  <c r="I921" i="1" s="1"/>
  <c r="J921" i="1" s="1"/>
  <c r="K921" i="1" s="1"/>
  <c r="L921" i="1" s="1"/>
  <c r="D925" i="1"/>
  <c r="E925" i="1" s="1"/>
  <c r="F925" i="1" s="1"/>
  <c r="G925" i="1" s="1"/>
  <c r="H925" i="1" s="1"/>
  <c r="I925" i="1" s="1"/>
  <c r="J925" i="1" s="1"/>
  <c r="K925" i="1" s="1"/>
  <c r="L925" i="1" s="1"/>
  <c r="D929" i="1"/>
  <c r="E929" i="1" s="1"/>
  <c r="F929" i="1" s="1"/>
  <c r="G929" i="1" s="1"/>
  <c r="H929" i="1" s="1"/>
  <c r="I929" i="1" s="1"/>
  <c r="J929" i="1" s="1"/>
  <c r="K929" i="1" s="1"/>
  <c r="L929" i="1" s="1"/>
  <c r="D933" i="1"/>
  <c r="E933" i="1" s="1"/>
  <c r="F933" i="1" s="1"/>
  <c r="G933" i="1" s="1"/>
  <c r="H933" i="1" s="1"/>
  <c r="I933" i="1" s="1"/>
  <c r="J933" i="1" s="1"/>
  <c r="K933" i="1" s="1"/>
  <c r="L933" i="1" s="1"/>
  <c r="D937" i="1"/>
  <c r="E937" i="1" s="1"/>
  <c r="F937" i="1" s="1"/>
  <c r="G937" i="1" s="1"/>
  <c r="H937" i="1" s="1"/>
  <c r="I937" i="1" s="1"/>
  <c r="J937" i="1" s="1"/>
  <c r="K937" i="1" s="1"/>
  <c r="L937" i="1" s="1"/>
  <c r="D941" i="1"/>
  <c r="E941" i="1" s="1"/>
  <c r="F941" i="1" s="1"/>
  <c r="G941" i="1" s="1"/>
  <c r="H941" i="1" s="1"/>
  <c r="I941" i="1" s="1"/>
  <c r="J941" i="1" s="1"/>
  <c r="K941" i="1" s="1"/>
  <c r="L941" i="1" s="1"/>
  <c r="D945" i="1"/>
  <c r="E945" i="1" s="1"/>
  <c r="F945" i="1" s="1"/>
  <c r="G945" i="1" s="1"/>
  <c r="H945" i="1" s="1"/>
  <c r="I945" i="1" s="1"/>
  <c r="J945" i="1" s="1"/>
  <c r="K945" i="1" s="1"/>
  <c r="L945" i="1" s="1"/>
  <c r="D949" i="1"/>
  <c r="E949" i="1" s="1"/>
  <c r="F949" i="1" s="1"/>
  <c r="G949" i="1" s="1"/>
  <c r="H949" i="1" s="1"/>
  <c r="I949" i="1" s="1"/>
  <c r="J949" i="1" s="1"/>
  <c r="K949" i="1" s="1"/>
  <c r="L949" i="1" s="1"/>
  <c r="D953" i="1"/>
  <c r="E953" i="1" s="1"/>
  <c r="F953" i="1" s="1"/>
  <c r="G953" i="1" s="1"/>
  <c r="H953" i="1" s="1"/>
  <c r="I953" i="1" s="1"/>
  <c r="J953" i="1" s="1"/>
  <c r="K953" i="1" s="1"/>
  <c r="L953" i="1" s="1"/>
  <c r="D957" i="1"/>
  <c r="E957" i="1" s="1"/>
  <c r="F957" i="1" s="1"/>
  <c r="G957" i="1" s="1"/>
  <c r="H957" i="1" s="1"/>
  <c r="I957" i="1" s="1"/>
  <c r="J957" i="1" s="1"/>
  <c r="K957" i="1" s="1"/>
  <c r="L957" i="1" s="1"/>
  <c r="D961" i="1"/>
  <c r="E961" i="1" s="1"/>
  <c r="F961" i="1" s="1"/>
  <c r="G961" i="1" s="1"/>
  <c r="H961" i="1" s="1"/>
  <c r="I961" i="1" s="1"/>
  <c r="J961" i="1" s="1"/>
  <c r="K961" i="1" s="1"/>
  <c r="L961" i="1" s="1"/>
  <c r="D965" i="1"/>
  <c r="E965" i="1" s="1"/>
  <c r="F965" i="1" s="1"/>
  <c r="G965" i="1" s="1"/>
  <c r="H965" i="1" s="1"/>
  <c r="I965" i="1" s="1"/>
  <c r="J965" i="1" s="1"/>
  <c r="K965" i="1" s="1"/>
  <c r="L965" i="1" s="1"/>
  <c r="D969" i="1"/>
  <c r="E969" i="1" s="1"/>
  <c r="F969" i="1" s="1"/>
  <c r="G969" i="1" s="1"/>
  <c r="H969" i="1" s="1"/>
  <c r="I969" i="1" s="1"/>
  <c r="J969" i="1" s="1"/>
  <c r="K969" i="1" s="1"/>
  <c r="L969" i="1" s="1"/>
  <c r="D973" i="1"/>
  <c r="E973" i="1" s="1"/>
  <c r="F973" i="1" s="1"/>
  <c r="G973" i="1" s="1"/>
  <c r="H973" i="1" s="1"/>
  <c r="I973" i="1" s="1"/>
  <c r="J973" i="1" s="1"/>
  <c r="K973" i="1" s="1"/>
  <c r="L973" i="1" s="1"/>
  <c r="D977" i="1"/>
  <c r="E977" i="1" s="1"/>
  <c r="F977" i="1" s="1"/>
  <c r="G977" i="1" s="1"/>
  <c r="H977" i="1" s="1"/>
  <c r="I977" i="1" s="1"/>
  <c r="J977" i="1" s="1"/>
  <c r="K977" i="1" s="1"/>
  <c r="L977" i="1" s="1"/>
  <c r="D981" i="1"/>
  <c r="E981" i="1" s="1"/>
  <c r="F981" i="1" s="1"/>
  <c r="G981" i="1" s="1"/>
  <c r="H981" i="1" s="1"/>
  <c r="I981" i="1" s="1"/>
  <c r="J981" i="1" s="1"/>
  <c r="K981" i="1" s="1"/>
  <c r="L981" i="1" s="1"/>
  <c r="D985" i="1"/>
  <c r="E985" i="1" s="1"/>
  <c r="F985" i="1" s="1"/>
  <c r="G985" i="1" s="1"/>
  <c r="H985" i="1" s="1"/>
  <c r="I985" i="1" s="1"/>
  <c r="J985" i="1" s="1"/>
  <c r="K985" i="1" s="1"/>
  <c r="L985" i="1" s="1"/>
  <c r="D989" i="1"/>
  <c r="E989" i="1" s="1"/>
  <c r="F989" i="1" s="1"/>
  <c r="G989" i="1" s="1"/>
  <c r="H989" i="1" s="1"/>
  <c r="I989" i="1" s="1"/>
  <c r="J989" i="1" s="1"/>
  <c r="K989" i="1" s="1"/>
  <c r="L989" i="1" s="1"/>
  <c r="D993" i="1"/>
  <c r="E993" i="1" s="1"/>
  <c r="F993" i="1" s="1"/>
  <c r="G993" i="1" s="1"/>
  <c r="H993" i="1" s="1"/>
  <c r="I993" i="1" s="1"/>
  <c r="J993" i="1" s="1"/>
  <c r="K993" i="1" s="1"/>
  <c r="L993" i="1" s="1"/>
  <c r="D997" i="1"/>
  <c r="E997" i="1" s="1"/>
  <c r="F997" i="1" s="1"/>
  <c r="G997" i="1" s="1"/>
  <c r="H997" i="1" s="1"/>
  <c r="I997" i="1" s="1"/>
  <c r="J997" i="1" s="1"/>
  <c r="K997" i="1" s="1"/>
  <c r="L997" i="1" s="1"/>
  <c r="D1001" i="1"/>
  <c r="E1001" i="1" s="1"/>
  <c r="F1001" i="1" s="1"/>
  <c r="G1001" i="1" s="1"/>
  <c r="H1001" i="1" s="1"/>
  <c r="I1001" i="1" s="1"/>
  <c r="J1001" i="1" s="1"/>
  <c r="K1001" i="1" s="1"/>
  <c r="L1001" i="1" s="1"/>
  <c r="D1005" i="1"/>
  <c r="E1005" i="1" s="1"/>
  <c r="F1005" i="1" s="1"/>
  <c r="G1005" i="1" s="1"/>
  <c r="H1005" i="1" s="1"/>
  <c r="I1005" i="1" s="1"/>
  <c r="J1005" i="1" s="1"/>
  <c r="K1005" i="1" s="1"/>
  <c r="L1005" i="1" s="1"/>
  <c r="D1009" i="1"/>
  <c r="E1009" i="1" s="1"/>
  <c r="F1009" i="1" s="1"/>
  <c r="G1009" i="1" s="1"/>
  <c r="H1009" i="1" s="1"/>
  <c r="I1009" i="1" s="1"/>
  <c r="J1009" i="1" s="1"/>
  <c r="K1009" i="1" s="1"/>
  <c r="L1009" i="1" s="1"/>
  <c r="D1013" i="1"/>
  <c r="E1013" i="1" s="1"/>
  <c r="F1013" i="1" s="1"/>
  <c r="G1013" i="1" s="1"/>
  <c r="H1013" i="1" s="1"/>
  <c r="I1013" i="1" s="1"/>
  <c r="J1013" i="1" s="1"/>
  <c r="K1013" i="1" s="1"/>
  <c r="L1013" i="1" s="1"/>
  <c r="D1017" i="1"/>
  <c r="E1017" i="1" s="1"/>
  <c r="F1017" i="1" s="1"/>
  <c r="G1017" i="1" s="1"/>
  <c r="H1017" i="1" s="1"/>
  <c r="I1017" i="1" s="1"/>
  <c r="J1017" i="1" s="1"/>
  <c r="K1017" i="1" s="1"/>
  <c r="L1017" i="1" s="1"/>
  <c r="D1021" i="1"/>
  <c r="E1021" i="1" s="1"/>
  <c r="F1021" i="1" s="1"/>
  <c r="G1021" i="1" s="1"/>
  <c r="H1021" i="1" s="1"/>
  <c r="I1021" i="1" s="1"/>
  <c r="J1021" i="1" s="1"/>
  <c r="K1021" i="1" s="1"/>
  <c r="L1021" i="1" s="1"/>
  <c r="D1025" i="1"/>
  <c r="E1025" i="1" s="1"/>
  <c r="F1025" i="1" s="1"/>
  <c r="G1025" i="1" s="1"/>
  <c r="H1025" i="1" s="1"/>
  <c r="I1025" i="1" s="1"/>
  <c r="J1025" i="1" s="1"/>
  <c r="K1025" i="1" s="1"/>
  <c r="L1025" i="1" s="1"/>
  <c r="E129" i="1"/>
  <c r="F129" i="1" s="1"/>
  <c r="G129" i="1" s="1"/>
  <c r="H129" i="1" s="1"/>
  <c r="I129" i="1" s="1"/>
  <c r="J129" i="1" s="1"/>
  <c r="K129" i="1" s="1"/>
  <c r="L129" i="1" s="1"/>
  <c r="E141" i="1"/>
  <c r="F141" i="1" s="1"/>
  <c r="G141" i="1" s="1"/>
  <c r="H141" i="1" s="1"/>
  <c r="I141" i="1" s="1"/>
  <c r="J141" i="1" s="1"/>
  <c r="K141" i="1" s="1"/>
  <c r="L141" i="1" s="1"/>
  <c r="E153" i="1"/>
  <c r="F153" i="1" s="1"/>
  <c r="G153" i="1" s="1"/>
  <c r="H153" i="1" s="1"/>
  <c r="I153" i="1" s="1"/>
  <c r="J153" i="1" s="1"/>
  <c r="K153" i="1" s="1"/>
  <c r="L153" i="1" s="1"/>
  <c r="E162" i="1"/>
  <c r="F162" i="1" s="1"/>
  <c r="G162" i="1" s="1"/>
  <c r="H162" i="1" s="1"/>
  <c r="I162" i="1" s="1"/>
  <c r="J162" i="1" s="1"/>
  <c r="K162" i="1" s="1"/>
  <c r="L162" i="1" s="1"/>
  <c r="E185" i="1"/>
  <c r="F185" i="1" s="1"/>
  <c r="G185" i="1" s="1"/>
  <c r="H185" i="1" s="1"/>
  <c r="I185" i="1" s="1"/>
  <c r="J185" i="1" s="1"/>
  <c r="K185" i="1" s="1"/>
  <c r="L185" i="1" s="1"/>
  <c r="E202" i="1"/>
  <c r="F202" i="1" s="1"/>
  <c r="G202" i="1" s="1"/>
  <c r="H202" i="1" s="1"/>
  <c r="I202" i="1" s="1"/>
  <c r="J202" i="1" s="1"/>
  <c r="K202" i="1" s="1"/>
  <c r="L202" i="1" s="1"/>
  <c r="E234" i="1"/>
  <c r="F234" i="1" s="1"/>
  <c r="G234" i="1" s="1"/>
  <c r="H234" i="1" s="1"/>
  <c r="I234" i="1" s="1"/>
  <c r="J234" i="1" s="1"/>
  <c r="K234" i="1" s="1"/>
  <c r="L234" i="1" s="1"/>
  <c r="E242" i="1"/>
  <c r="F242" i="1" s="1"/>
  <c r="G242" i="1" s="1"/>
  <c r="H242" i="1" s="1"/>
  <c r="I242" i="1" s="1"/>
  <c r="J242" i="1" s="1"/>
  <c r="K242" i="1" s="1"/>
  <c r="L242" i="1" s="1"/>
  <c r="E258" i="1"/>
  <c r="F258" i="1" s="1"/>
  <c r="G258" i="1" s="1"/>
  <c r="H258" i="1" s="1"/>
  <c r="I258" i="1" s="1"/>
  <c r="J258" i="1" s="1"/>
  <c r="K258" i="1" s="1"/>
  <c r="L258" i="1" s="1"/>
  <c r="E338" i="1"/>
  <c r="F338" i="1" s="1"/>
  <c r="G338" i="1" s="1"/>
  <c r="H338" i="1" s="1"/>
  <c r="I338" i="1" s="1"/>
  <c r="J338" i="1" s="1"/>
  <c r="K338" i="1" s="1"/>
  <c r="L338" i="1" s="1"/>
  <c r="E354" i="1"/>
  <c r="F354" i="1" s="1"/>
  <c r="G354" i="1" s="1"/>
  <c r="H354" i="1" s="1"/>
  <c r="I354" i="1" s="1"/>
  <c r="J354" i="1" s="1"/>
  <c r="K354" i="1" s="1"/>
  <c r="L354" i="1" s="1"/>
  <c r="E362" i="1"/>
  <c r="F362" i="1" s="1"/>
  <c r="G362" i="1" s="1"/>
  <c r="H362" i="1" s="1"/>
  <c r="I362" i="1" s="1"/>
  <c r="J362" i="1" s="1"/>
  <c r="K362" i="1" s="1"/>
  <c r="L362" i="1" s="1"/>
  <c r="E397" i="1"/>
  <c r="F397" i="1" s="1"/>
  <c r="G397" i="1" s="1"/>
  <c r="H397" i="1" s="1"/>
  <c r="I397" i="1" s="1"/>
  <c r="J397" i="1" s="1"/>
  <c r="K397" i="1" s="1"/>
  <c r="L397" i="1" s="1"/>
  <c r="E402" i="1"/>
  <c r="F402" i="1" s="1"/>
  <c r="G402" i="1" s="1"/>
  <c r="H402" i="1" s="1"/>
  <c r="I402" i="1" s="1"/>
  <c r="J402" i="1" s="1"/>
  <c r="K402" i="1" s="1"/>
  <c r="L402" i="1" s="1"/>
  <c r="E418" i="1"/>
  <c r="F418" i="1" s="1"/>
  <c r="G418" i="1" s="1"/>
  <c r="H418" i="1" s="1"/>
  <c r="I418" i="1" s="1"/>
  <c r="J418" i="1" s="1"/>
  <c r="K418" i="1" s="1"/>
  <c r="L418" i="1" s="1"/>
  <c r="E434" i="1"/>
  <c r="F434" i="1" s="1"/>
  <c r="G434" i="1" s="1"/>
  <c r="H434" i="1" s="1"/>
  <c r="I434" i="1" s="1"/>
  <c r="J434" i="1" s="1"/>
  <c r="K434" i="1" s="1"/>
  <c r="L434" i="1" s="1"/>
  <c r="E466" i="1"/>
  <c r="F466" i="1" s="1"/>
  <c r="G466" i="1" s="1"/>
  <c r="H466" i="1" s="1"/>
  <c r="I466" i="1" s="1"/>
  <c r="J466" i="1" s="1"/>
  <c r="K466" i="1" s="1"/>
  <c r="L466" i="1" s="1"/>
  <c r="E482" i="1"/>
  <c r="F482" i="1" s="1"/>
  <c r="G482" i="1" s="1"/>
  <c r="H482" i="1" s="1"/>
  <c r="I482" i="1" s="1"/>
  <c r="J482" i="1" s="1"/>
  <c r="K482" i="1" s="1"/>
  <c r="L482" i="1" s="1"/>
  <c r="E530" i="1"/>
  <c r="F530" i="1" s="1"/>
  <c r="G530" i="1" s="1"/>
  <c r="H530" i="1" s="1"/>
  <c r="I530" i="1" s="1"/>
  <c r="J530" i="1" s="1"/>
  <c r="K530" i="1" s="1"/>
  <c r="L530" i="1" s="1"/>
  <c r="E562" i="1"/>
  <c r="F562" i="1" s="1"/>
  <c r="G562" i="1" s="1"/>
  <c r="H562" i="1" s="1"/>
  <c r="I562" i="1" s="1"/>
  <c r="J562" i="1" s="1"/>
  <c r="K562" i="1" s="1"/>
  <c r="L562" i="1" s="1"/>
  <c r="F173" i="1"/>
  <c r="G173" i="1" s="1"/>
  <c r="H173" i="1" s="1"/>
  <c r="I173" i="1" s="1"/>
  <c r="J173" i="1" s="1"/>
  <c r="K173" i="1" s="1"/>
  <c r="L173" i="1" s="1"/>
  <c r="B30" i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B31" i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B32" i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B34" i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B35" i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B38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B39" i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B40" i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B41" i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B42" i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B44" i="1"/>
  <c r="C44" i="1" s="1"/>
  <c r="D44" i="1" s="1"/>
  <c r="E44" i="1" s="1"/>
  <c r="F44" i="1" s="1"/>
  <c r="G44" i="1" s="1"/>
  <c r="H44" i="1" s="1"/>
  <c r="I44" i="1" s="1"/>
  <c r="J44" i="1" s="1"/>
  <c r="K44" i="1" s="1"/>
  <c r="L44" i="1" s="1"/>
  <c r="B45" i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B46" i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B47" i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B48" i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B49" i="1"/>
  <c r="C49" i="1" s="1"/>
  <c r="D49" i="1" s="1"/>
  <c r="E49" i="1" s="1"/>
  <c r="F49" i="1" s="1"/>
  <c r="G49" i="1" s="1"/>
  <c r="H49" i="1" s="1"/>
  <c r="I49" i="1" s="1"/>
  <c r="J49" i="1" s="1"/>
  <c r="K49" i="1" s="1"/>
  <c r="L49" i="1" s="1"/>
  <c r="B50" i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B51" i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B52" i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B53" i="1"/>
  <c r="C53" i="1" s="1"/>
  <c r="D53" i="1" s="1"/>
  <c r="E53" i="1" s="1"/>
  <c r="F53" i="1" s="1"/>
  <c r="G53" i="1" s="1"/>
  <c r="H53" i="1" s="1"/>
  <c r="I53" i="1" s="1"/>
  <c r="J53" i="1" s="1"/>
  <c r="K53" i="1" s="1"/>
  <c r="L53" i="1" s="1"/>
  <c r="B54" i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B55" i="1"/>
  <c r="C55" i="1" s="1"/>
  <c r="D55" i="1" s="1"/>
  <c r="E55" i="1" s="1"/>
  <c r="F55" i="1" s="1"/>
  <c r="G55" i="1" s="1"/>
  <c r="H55" i="1" s="1"/>
  <c r="I55" i="1" s="1"/>
  <c r="J55" i="1" s="1"/>
  <c r="K55" i="1" s="1"/>
  <c r="L55" i="1" s="1"/>
  <c r="B56" i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B57" i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B58" i="1"/>
  <c r="C58" i="1" s="1"/>
  <c r="D58" i="1" s="1"/>
  <c r="E58" i="1" s="1"/>
  <c r="F58" i="1" s="1"/>
  <c r="G58" i="1" s="1"/>
  <c r="H58" i="1" s="1"/>
  <c r="I58" i="1" s="1"/>
  <c r="J58" i="1" s="1"/>
  <c r="K58" i="1" s="1"/>
  <c r="L58" i="1" s="1"/>
  <c r="B59" i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B60" i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B61" i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B62" i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B63" i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B65" i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B66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B67" i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B68" i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B69" i="1"/>
  <c r="C69" i="1" s="1"/>
  <c r="D69" i="1" s="1"/>
  <c r="E69" i="1" s="1"/>
  <c r="F69" i="1" s="1"/>
  <c r="G69" i="1" s="1"/>
  <c r="H69" i="1" s="1"/>
  <c r="I69" i="1" s="1"/>
  <c r="J69" i="1" s="1"/>
  <c r="K69" i="1" s="1"/>
  <c r="L69" i="1" s="1"/>
  <c r="B70" i="1"/>
  <c r="C70" i="1" s="1"/>
  <c r="D70" i="1" s="1"/>
  <c r="E70" i="1" s="1"/>
  <c r="F70" i="1" s="1"/>
  <c r="G70" i="1" s="1"/>
  <c r="H70" i="1" s="1"/>
  <c r="I70" i="1" s="1"/>
  <c r="J70" i="1" s="1"/>
  <c r="K70" i="1" s="1"/>
  <c r="L70" i="1" s="1"/>
  <c r="B71" i="1"/>
  <c r="C71" i="1" s="1"/>
  <c r="D71" i="1" s="1"/>
  <c r="E71" i="1" s="1"/>
  <c r="F71" i="1" s="1"/>
  <c r="G71" i="1" s="1"/>
  <c r="H71" i="1" s="1"/>
  <c r="I71" i="1" s="1"/>
  <c r="J71" i="1" s="1"/>
  <c r="K71" i="1" s="1"/>
  <c r="L71" i="1" s="1"/>
  <c r="B72" i="1"/>
  <c r="C72" i="1" s="1"/>
  <c r="D72" i="1" s="1"/>
  <c r="E72" i="1" s="1"/>
  <c r="F72" i="1" s="1"/>
  <c r="G72" i="1" s="1"/>
  <c r="H72" i="1" s="1"/>
  <c r="I72" i="1" s="1"/>
  <c r="J72" i="1" s="1"/>
  <c r="K72" i="1" s="1"/>
  <c r="L72" i="1" s="1"/>
  <c r="B73" i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B74" i="1"/>
  <c r="C74" i="1" s="1"/>
  <c r="D74" i="1" s="1"/>
  <c r="E74" i="1" s="1"/>
  <c r="F74" i="1" s="1"/>
  <c r="G74" i="1" s="1"/>
  <c r="H74" i="1" s="1"/>
  <c r="I74" i="1" s="1"/>
  <c r="J74" i="1" s="1"/>
  <c r="K74" i="1" s="1"/>
  <c r="L74" i="1" s="1"/>
  <c r="B75" i="1"/>
  <c r="C75" i="1" s="1"/>
  <c r="D75" i="1" s="1"/>
  <c r="E75" i="1" s="1"/>
  <c r="F75" i="1" s="1"/>
  <c r="G75" i="1" s="1"/>
  <c r="H75" i="1" s="1"/>
  <c r="I75" i="1" s="1"/>
  <c r="J75" i="1" s="1"/>
  <c r="K75" i="1" s="1"/>
  <c r="L75" i="1" s="1"/>
  <c r="B76" i="1"/>
  <c r="C76" i="1" s="1"/>
  <c r="D76" i="1" s="1"/>
  <c r="E76" i="1" s="1"/>
  <c r="F76" i="1" s="1"/>
  <c r="G76" i="1" s="1"/>
  <c r="H76" i="1" s="1"/>
  <c r="I76" i="1" s="1"/>
  <c r="J76" i="1" s="1"/>
  <c r="K76" i="1" s="1"/>
  <c r="L76" i="1" s="1"/>
  <c r="B77" i="1"/>
  <c r="C77" i="1" s="1"/>
  <c r="D77" i="1" s="1"/>
  <c r="E77" i="1" s="1"/>
  <c r="F77" i="1" s="1"/>
  <c r="G77" i="1" s="1"/>
  <c r="H77" i="1" s="1"/>
  <c r="I77" i="1" s="1"/>
  <c r="J77" i="1" s="1"/>
  <c r="K77" i="1" s="1"/>
  <c r="L77" i="1" s="1"/>
  <c r="B78" i="1"/>
  <c r="C78" i="1" s="1"/>
  <c r="D78" i="1" s="1"/>
  <c r="E78" i="1" s="1"/>
  <c r="F78" i="1" s="1"/>
  <c r="G78" i="1" s="1"/>
  <c r="H78" i="1" s="1"/>
  <c r="I78" i="1" s="1"/>
  <c r="J78" i="1" s="1"/>
  <c r="K78" i="1" s="1"/>
  <c r="L78" i="1" s="1"/>
  <c r="B79" i="1"/>
  <c r="C79" i="1" s="1"/>
  <c r="D79" i="1" s="1"/>
  <c r="E79" i="1" s="1"/>
  <c r="F79" i="1" s="1"/>
  <c r="G79" i="1" s="1"/>
  <c r="H79" i="1" s="1"/>
  <c r="I79" i="1" s="1"/>
  <c r="J79" i="1" s="1"/>
  <c r="K79" i="1" s="1"/>
  <c r="L79" i="1" s="1"/>
  <c r="B80" i="1"/>
  <c r="C80" i="1" s="1"/>
  <c r="D80" i="1" s="1"/>
  <c r="E80" i="1" s="1"/>
  <c r="F80" i="1" s="1"/>
  <c r="G80" i="1" s="1"/>
  <c r="H80" i="1" s="1"/>
  <c r="I80" i="1" s="1"/>
  <c r="J80" i="1" s="1"/>
  <c r="K80" i="1" s="1"/>
  <c r="L80" i="1" s="1"/>
  <c r="B81" i="1"/>
  <c r="C81" i="1" s="1"/>
  <c r="D81" i="1" s="1"/>
  <c r="E81" i="1" s="1"/>
  <c r="F81" i="1" s="1"/>
  <c r="G81" i="1" s="1"/>
  <c r="H81" i="1" s="1"/>
  <c r="I81" i="1" s="1"/>
  <c r="J81" i="1" s="1"/>
  <c r="K81" i="1" s="1"/>
  <c r="L81" i="1" s="1"/>
  <c r="B82" i="1"/>
  <c r="C82" i="1" s="1"/>
  <c r="D82" i="1" s="1"/>
  <c r="E82" i="1" s="1"/>
  <c r="F82" i="1" s="1"/>
  <c r="G82" i="1" s="1"/>
  <c r="H82" i="1" s="1"/>
  <c r="I82" i="1" s="1"/>
  <c r="J82" i="1" s="1"/>
  <c r="K82" i="1" s="1"/>
  <c r="L82" i="1" s="1"/>
  <c r="B83" i="1"/>
  <c r="C83" i="1" s="1"/>
  <c r="D83" i="1" s="1"/>
  <c r="E83" i="1" s="1"/>
  <c r="F83" i="1" s="1"/>
  <c r="G83" i="1" s="1"/>
  <c r="H83" i="1" s="1"/>
  <c r="I83" i="1" s="1"/>
  <c r="J83" i="1" s="1"/>
  <c r="K83" i="1" s="1"/>
  <c r="L83" i="1" s="1"/>
  <c r="B84" i="1"/>
  <c r="C84" i="1" s="1"/>
  <c r="D84" i="1" s="1"/>
  <c r="E84" i="1" s="1"/>
  <c r="F84" i="1" s="1"/>
  <c r="G84" i="1" s="1"/>
  <c r="H84" i="1" s="1"/>
  <c r="I84" i="1" s="1"/>
  <c r="J84" i="1" s="1"/>
  <c r="K84" i="1" s="1"/>
  <c r="L84" i="1" s="1"/>
  <c r="B85" i="1"/>
  <c r="C85" i="1" s="1"/>
  <c r="D85" i="1" s="1"/>
  <c r="E85" i="1" s="1"/>
  <c r="F85" i="1" s="1"/>
  <c r="G85" i="1" s="1"/>
  <c r="H85" i="1" s="1"/>
  <c r="I85" i="1" s="1"/>
  <c r="J85" i="1" s="1"/>
  <c r="K85" i="1" s="1"/>
  <c r="L85" i="1" s="1"/>
  <c r="B86" i="1"/>
  <c r="C86" i="1" s="1"/>
  <c r="D86" i="1" s="1"/>
  <c r="E86" i="1" s="1"/>
  <c r="F86" i="1" s="1"/>
  <c r="G86" i="1" s="1"/>
  <c r="H86" i="1" s="1"/>
  <c r="I86" i="1" s="1"/>
  <c r="J86" i="1" s="1"/>
  <c r="K86" i="1" s="1"/>
  <c r="L86" i="1" s="1"/>
  <c r="B87" i="1"/>
  <c r="C87" i="1" s="1"/>
  <c r="D87" i="1" s="1"/>
  <c r="E87" i="1" s="1"/>
  <c r="F87" i="1" s="1"/>
  <c r="G87" i="1" s="1"/>
  <c r="H87" i="1" s="1"/>
  <c r="I87" i="1" s="1"/>
  <c r="J87" i="1" s="1"/>
  <c r="K87" i="1" s="1"/>
  <c r="L87" i="1" s="1"/>
  <c r="B88" i="1"/>
  <c r="C88" i="1" s="1"/>
  <c r="D88" i="1" s="1"/>
  <c r="E88" i="1" s="1"/>
  <c r="F88" i="1" s="1"/>
  <c r="G88" i="1" s="1"/>
  <c r="H88" i="1" s="1"/>
  <c r="I88" i="1" s="1"/>
  <c r="J88" i="1" s="1"/>
  <c r="K88" i="1" s="1"/>
  <c r="L88" i="1" s="1"/>
  <c r="B89" i="1"/>
  <c r="C89" i="1" s="1"/>
  <c r="D89" i="1" s="1"/>
  <c r="E89" i="1" s="1"/>
  <c r="F89" i="1" s="1"/>
  <c r="G89" i="1" s="1"/>
  <c r="H89" i="1" s="1"/>
  <c r="I89" i="1" s="1"/>
  <c r="J89" i="1" s="1"/>
  <c r="K89" i="1" s="1"/>
  <c r="L89" i="1" s="1"/>
  <c r="B90" i="1"/>
  <c r="C90" i="1" s="1"/>
  <c r="D90" i="1" s="1"/>
  <c r="E90" i="1" s="1"/>
  <c r="F90" i="1" s="1"/>
  <c r="G90" i="1" s="1"/>
  <c r="H90" i="1" s="1"/>
  <c r="I90" i="1" s="1"/>
  <c r="J90" i="1" s="1"/>
  <c r="K90" i="1" s="1"/>
  <c r="L90" i="1" s="1"/>
  <c r="B91" i="1"/>
  <c r="C91" i="1" s="1"/>
  <c r="D91" i="1" s="1"/>
  <c r="E91" i="1" s="1"/>
  <c r="F91" i="1" s="1"/>
  <c r="G91" i="1" s="1"/>
  <c r="H91" i="1" s="1"/>
  <c r="I91" i="1" s="1"/>
  <c r="J91" i="1" s="1"/>
  <c r="K91" i="1" s="1"/>
  <c r="L91" i="1" s="1"/>
  <c r="B92" i="1"/>
  <c r="C92" i="1" s="1"/>
  <c r="D92" i="1" s="1"/>
  <c r="E92" i="1" s="1"/>
  <c r="F92" i="1" s="1"/>
  <c r="G92" i="1" s="1"/>
  <c r="H92" i="1" s="1"/>
  <c r="I92" i="1" s="1"/>
  <c r="J92" i="1" s="1"/>
  <c r="K92" i="1" s="1"/>
  <c r="L92" i="1" s="1"/>
  <c r="B93" i="1"/>
  <c r="C93" i="1" s="1"/>
  <c r="D93" i="1" s="1"/>
  <c r="E93" i="1" s="1"/>
  <c r="F93" i="1" s="1"/>
  <c r="G93" i="1" s="1"/>
  <c r="H93" i="1" s="1"/>
  <c r="I93" i="1" s="1"/>
  <c r="J93" i="1" s="1"/>
  <c r="K93" i="1" s="1"/>
  <c r="L93" i="1" s="1"/>
  <c r="B94" i="1"/>
  <c r="C94" i="1" s="1"/>
  <c r="D94" i="1" s="1"/>
  <c r="E94" i="1" s="1"/>
  <c r="F94" i="1" s="1"/>
  <c r="G94" i="1" s="1"/>
  <c r="H94" i="1" s="1"/>
  <c r="I94" i="1" s="1"/>
  <c r="J94" i="1" s="1"/>
  <c r="K94" i="1" s="1"/>
  <c r="L94" i="1" s="1"/>
  <c r="B95" i="1"/>
  <c r="C95" i="1" s="1"/>
  <c r="D95" i="1" s="1"/>
  <c r="E95" i="1" s="1"/>
  <c r="F95" i="1" s="1"/>
  <c r="G95" i="1" s="1"/>
  <c r="H95" i="1" s="1"/>
  <c r="I95" i="1" s="1"/>
  <c r="J95" i="1" s="1"/>
  <c r="K95" i="1" s="1"/>
  <c r="L95" i="1" s="1"/>
  <c r="B96" i="1"/>
  <c r="C96" i="1" s="1"/>
  <c r="D96" i="1" s="1"/>
  <c r="E96" i="1" s="1"/>
  <c r="F96" i="1" s="1"/>
  <c r="G96" i="1" s="1"/>
  <c r="H96" i="1" s="1"/>
  <c r="I96" i="1" s="1"/>
  <c r="J96" i="1" s="1"/>
  <c r="K96" i="1" s="1"/>
  <c r="L96" i="1" s="1"/>
  <c r="B97" i="1"/>
  <c r="C97" i="1" s="1"/>
  <c r="D97" i="1" s="1"/>
  <c r="E97" i="1" s="1"/>
  <c r="F97" i="1" s="1"/>
  <c r="G97" i="1" s="1"/>
  <c r="H97" i="1" s="1"/>
  <c r="I97" i="1" s="1"/>
  <c r="J97" i="1" s="1"/>
  <c r="K97" i="1" s="1"/>
  <c r="L97" i="1" s="1"/>
  <c r="B98" i="1"/>
  <c r="C98" i="1" s="1"/>
  <c r="D98" i="1" s="1"/>
  <c r="E98" i="1" s="1"/>
  <c r="F98" i="1" s="1"/>
  <c r="G98" i="1" s="1"/>
  <c r="H98" i="1" s="1"/>
  <c r="I98" i="1" s="1"/>
  <c r="J98" i="1" s="1"/>
  <c r="K98" i="1" s="1"/>
  <c r="L98" i="1" s="1"/>
  <c r="B99" i="1"/>
  <c r="C99" i="1" s="1"/>
  <c r="D99" i="1" s="1"/>
  <c r="E99" i="1" s="1"/>
  <c r="F99" i="1" s="1"/>
  <c r="G99" i="1" s="1"/>
  <c r="H99" i="1" s="1"/>
  <c r="I99" i="1" s="1"/>
  <c r="J99" i="1" s="1"/>
  <c r="K99" i="1" s="1"/>
  <c r="L99" i="1" s="1"/>
  <c r="B100" i="1"/>
  <c r="C100" i="1" s="1"/>
  <c r="D100" i="1" s="1"/>
  <c r="E100" i="1" s="1"/>
  <c r="F100" i="1" s="1"/>
  <c r="G100" i="1" s="1"/>
  <c r="H100" i="1" s="1"/>
  <c r="I100" i="1" s="1"/>
  <c r="J100" i="1" s="1"/>
  <c r="K100" i="1" s="1"/>
  <c r="L100" i="1" s="1"/>
  <c r="B101" i="1"/>
  <c r="C101" i="1" s="1"/>
  <c r="D101" i="1" s="1"/>
  <c r="E101" i="1" s="1"/>
  <c r="F101" i="1" s="1"/>
  <c r="G101" i="1" s="1"/>
  <c r="H101" i="1" s="1"/>
  <c r="I101" i="1" s="1"/>
  <c r="J101" i="1" s="1"/>
  <c r="K101" i="1" s="1"/>
  <c r="L101" i="1" s="1"/>
  <c r="B102" i="1"/>
  <c r="C102" i="1" s="1"/>
  <c r="D102" i="1" s="1"/>
  <c r="E102" i="1" s="1"/>
  <c r="F102" i="1" s="1"/>
  <c r="G102" i="1" s="1"/>
  <c r="H102" i="1" s="1"/>
  <c r="I102" i="1" s="1"/>
  <c r="J102" i="1" s="1"/>
  <c r="K102" i="1" s="1"/>
  <c r="L102" i="1" s="1"/>
  <c r="B103" i="1"/>
  <c r="C103" i="1" s="1"/>
  <c r="D103" i="1" s="1"/>
  <c r="E103" i="1" s="1"/>
  <c r="F103" i="1" s="1"/>
  <c r="G103" i="1" s="1"/>
  <c r="H103" i="1" s="1"/>
  <c r="I103" i="1" s="1"/>
  <c r="J103" i="1" s="1"/>
  <c r="K103" i="1" s="1"/>
  <c r="L103" i="1" s="1"/>
  <c r="B104" i="1"/>
  <c r="C104" i="1" s="1"/>
  <c r="D104" i="1" s="1"/>
  <c r="E104" i="1" s="1"/>
  <c r="F104" i="1" s="1"/>
  <c r="G104" i="1" s="1"/>
  <c r="H104" i="1" s="1"/>
  <c r="I104" i="1" s="1"/>
  <c r="J104" i="1" s="1"/>
  <c r="K104" i="1" s="1"/>
  <c r="L104" i="1" s="1"/>
  <c r="B105" i="1"/>
  <c r="C105" i="1" s="1"/>
  <c r="D105" i="1" s="1"/>
  <c r="E105" i="1" s="1"/>
  <c r="F105" i="1" s="1"/>
  <c r="G105" i="1" s="1"/>
  <c r="H105" i="1" s="1"/>
  <c r="I105" i="1" s="1"/>
  <c r="J105" i="1" s="1"/>
  <c r="K105" i="1" s="1"/>
  <c r="L105" i="1" s="1"/>
  <c r="B106" i="1"/>
  <c r="C106" i="1" s="1"/>
  <c r="D106" i="1" s="1"/>
  <c r="E106" i="1" s="1"/>
  <c r="F106" i="1" s="1"/>
  <c r="G106" i="1" s="1"/>
  <c r="H106" i="1" s="1"/>
  <c r="I106" i="1" s="1"/>
  <c r="J106" i="1" s="1"/>
  <c r="K106" i="1" s="1"/>
  <c r="L106" i="1" s="1"/>
  <c r="B107" i="1"/>
  <c r="C107" i="1" s="1"/>
  <c r="D107" i="1" s="1"/>
  <c r="E107" i="1" s="1"/>
  <c r="F107" i="1" s="1"/>
  <c r="G107" i="1" s="1"/>
  <c r="H107" i="1" s="1"/>
  <c r="I107" i="1" s="1"/>
  <c r="J107" i="1" s="1"/>
  <c r="K107" i="1" s="1"/>
  <c r="L107" i="1" s="1"/>
  <c r="B108" i="1"/>
  <c r="C108" i="1" s="1"/>
  <c r="D108" i="1" s="1"/>
  <c r="E108" i="1" s="1"/>
  <c r="F108" i="1" s="1"/>
  <c r="G108" i="1" s="1"/>
  <c r="H108" i="1" s="1"/>
  <c r="I108" i="1" s="1"/>
  <c r="J108" i="1" s="1"/>
  <c r="K108" i="1" s="1"/>
  <c r="L108" i="1" s="1"/>
  <c r="B109" i="1"/>
  <c r="C109" i="1" s="1"/>
  <c r="D109" i="1" s="1"/>
  <c r="E109" i="1" s="1"/>
  <c r="F109" i="1" s="1"/>
  <c r="G109" i="1" s="1"/>
  <c r="H109" i="1" s="1"/>
  <c r="I109" i="1" s="1"/>
  <c r="J109" i="1" s="1"/>
  <c r="K109" i="1" s="1"/>
  <c r="L109" i="1" s="1"/>
  <c r="B110" i="1"/>
  <c r="C110" i="1" s="1"/>
  <c r="D110" i="1" s="1"/>
  <c r="E110" i="1" s="1"/>
  <c r="F110" i="1" s="1"/>
  <c r="G110" i="1" s="1"/>
  <c r="H110" i="1" s="1"/>
  <c r="I110" i="1" s="1"/>
  <c r="J110" i="1" s="1"/>
  <c r="K110" i="1" s="1"/>
  <c r="L110" i="1" s="1"/>
  <c r="B111" i="1"/>
  <c r="C111" i="1" s="1"/>
  <c r="D111" i="1" s="1"/>
  <c r="E111" i="1" s="1"/>
  <c r="F111" i="1" s="1"/>
  <c r="G111" i="1" s="1"/>
  <c r="H111" i="1" s="1"/>
  <c r="I111" i="1" s="1"/>
  <c r="J111" i="1" s="1"/>
  <c r="K111" i="1" s="1"/>
  <c r="L111" i="1" s="1"/>
  <c r="B112" i="1"/>
  <c r="C112" i="1" s="1"/>
  <c r="D112" i="1" s="1"/>
  <c r="E112" i="1" s="1"/>
  <c r="F112" i="1" s="1"/>
  <c r="G112" i="1" s="1"/>
  <c r="H112" i="1" s="1"/>
  <c r="I112" i="1" s="1"/>
  <c r="J112" i="1" s="1"/>
  <c r="K112" i="1" s="1"/>
  <c r="L112" i="1" s="1"/>
  <c r="B113" i="1"/>
  <c r="C113" i="1" s="1"/>
  <c r="D113" i="1" s="1"/>
  <c r="E113" i="1" s="1"/>
  <c r="F113" i="1" s="1"/>
  <c r="G113" i="1" s="1"/>
  <c r="H113" i="1" s="1"/>
  <c r="I113" i="1" s="1"/>
  <c r="J113" i="1" s="1"/>
  <c r="K113" i="1" s="1"/>
  <c r="L113" i="1" s="1"/>
  <c r="B114" i="1"/>
  <c r="C114" i="1" s="1"/>
  <c r="D114" i="1" s="1"/>
  <c r="E114" i="1" s="1"/>
  <c r="F114" i="1" s="1"/>
  <c r="G114" i="1" s="1"/>
  <c r="H114" i="1" s="1"/>
  <c r="I114" i="1" s="1"/>
  <c r="J114" i="1" s="1"/>
  <c r="K114" i="1" s="1"/>
  <c r="L114" i="1" s="1"/>
  <c r="B115" i="1"/>
  <c r="C115" i="1" s="1"/>
  <c r="D115" i="1" s="1"/>
  <c r="E115" i="1" s="1"/>
  <c r="F115" i="1" s="1"/>
  <c r="G115" i="1" s="1"/>
  <c r="H115" i="1" s="1"/>
  <c r="I115" i="1" s="1"/>
  <c r="J115" i="1" s="1"/>
  <c r="K115" i="1" s="1"/>
  <c r="L115" i="1" s="1"/>
  <c r="B116" i="1"/>
  <c r="C116" i="1" s="1"/>
  <c r="D116" i="1" s="1"/>
  <c r="E116" i="1" s="1"/>
  <c r="F116" i="1" s="1"/>
  <c r="G116" i="1" s="1"/>
  <c r="H116" i="1" s="1"/>
  <c r="I116" i="1" s="1"/>
  <c r="J116" i="1" s="1"/>
  <c r="K116" i="1" s="1"/>
  <c r="L116" i="1" s="1"/>
  <c r="B117" i="1"/>
  <c r="C117" i="1" s="1"/>
  <c r="D117" i="1" s="1"/>
  <c r="E117" i="1" s="1"/>
  <c r="F117" i="1" s="1"/>
  <c r="G117" i="1" s="1"/>
  <c r="H117" i="1" s="1"/>
  <c r="I117" i="1" s="1"/>
  <c r="J117" i="1" s="1"/>
  <c r="K117" i="1" s="1"/>
  <c r="L117" i="1" s="1"/>
  <c r="B118" i="1"/>
  <c r="C118" i="1" s="1"/>
  <c r="D118" i="1" s="1"/>
  <c r="E118" i="1" s="1"/>
  <c r="F118" i="1" s="1"/>
  <c r="G118" i="1" s="1"/>
  <c r="H118" i="1" s="1"/>
  <c r="I118" i="1" s="1"/>
  <c r="J118" i="1" s="1"/>
  <c r="K118" i="1" s="1"/>
  <c r="L118" i="1" s="1"/>
  <c r="B119" i="1"/>
  <c r="C119" i="1" s="1"/>
  <c r="D119" i="1" s="1"/>
  <c r="E119" i="1" s="1"/>
  <c r="F119" i="1" s="1"/>
  <c r="G119" i="1" s="1"/>
  <c r="H119" i="1" s="1"/>
  <c r="I119" i="1" s="1"/>
  <c r="J119" i="1" s="1"/>
  <c r="K119" i="1" s="1"/>
  <c r="L119" i="1" s="1"/>
  <c r="B120" i="1"/>
  <c r="C120" i="1" s="1"/>
  <c r="D120" i="1" s="1"/>
  <c r="E120" i="1" s="1"/>
  <c r="F120" i="1" s="1"/>
  <c r="G120" i="1" s="1"/>
  <c r="H120" i="1" s="1"/>
  <c r="I120" i="1" s="1"/>
  <c r="J120" i="1" s="1"/>
  <c r="K120" i="1" s="1"/>
  <c r="L120" i="1" s="1"/>
  <c r="B121" i="1"/>
  <c r="C121" i="1" s="1"/>
  <c r="D121" i="1" s="1"/>
  <c r="E121" i="1" s="1"/>
  <c r="F121" i="1" s="1"/>
  <c r="G121" i="1" s="1"/>
  <c r="H121" i="1" s="1"/>
  <c r="I121" i="1" s="1"/>
  <c r="J121" i="1" s="1"/>
  <c r="K121" i="1" s="1"/>
  <c r="L121" i="1" s="1"/>
  <c r="B122" i="1"/>
  <c r="C122" i="1" s="1"/>
  <c r="D122" i="1" s="1"/>
  <c r="E122" i="1" s="1"/>
  <c r="F122" i="1" s="1"/>
  <c r="G122" i="1" s="1"/>
  <c r="H122" i="1" s="1"/>
  <c r="I122" i="1" s="1"/>
  <c r="J122" i="1" s="1"/>
  <c r="K122" i="1" s="1"/>
  <c r="L122" i="1" s="1"/>
  <c r="B123" i="1"/>
  <c r="C123" i="1" s="1"/>
  <c r="D123" i="1" s="1"/>
  <c r="E123" i="1" s="1"/>
  <c r="F123" i="1" s="1"/>
  <c r="G123" i="1" s="1"/>
  <c r="H123" i="1" s="1"/>
  <c r="I123" i="1" s="1"/>
  <c r="J123" i="1" s="1"/>
  <c r="K123" i="1" s="1"/>
  <c r="L123" i="1" s="1"/>
  <c r="B124" i="1"/>
  <c r="C124" i="1" s="1"/>
  <c r="D124" i="1" s="1"/>
  <c r="E124" i="1" s="1"/>
  <c r="F124" i="1" s="1"/>
  <c r="G124" i="1" s="1"/>
  <c r="H124" i="1" s="1"/>
  <c r="I124" i="1" s="1"/>
  <c r="J124" i="1" s="1"/>
  <c r="K124" i="1" s="1"/>
  <c r="L124" i="1" s="1"/>
  <c r="B125" i="1"/>
  <c r="C125" i="1" s="1"/>
  <c r="D125" i="1" s="1"/>
  <c r="E125" i="1" s="1"/>
  <c r="F125" i="1" s="1"/>
  <c r="G125" i="1" s="1"/>
  <c r="H125" i="1" s="1"/>
  <c r="I125" i="1" s="1"/>
  <c r="J125" i="1" s="1"/>
  <c r="K125" i="1" s="1"/>
  <c r="L125" i="1" s="1"/>
  <c r="B126" i="1"/>
  <c r="C126" i="1" s="1"/>
  <c r="D126" i="1" s="1"/>
  <c r="E126" i="1" s="1"/>
  <c r="F126" i="1" s="1"/>
  <c r="G126" i="1" s="1"/>
  <c r="H126" i="1" s="1"/>
  <c r="I126" i="1" s="1"/>
  <c r="J126" i="1" s="1"/>
  <c r="K126" i="1" s="1"/>
  <c r="L126" i="1" s="1"/>
  <c r="B127" i="1"/>
  <c r="C127" i="1" s="1"/>
  <c r="D127" i="1" s="1"/>
  <c r="E127" i="1" s="1"/>
  <c r="F127" i="1" s="1"/>
  <c r="G127" i="1" s="1"/>
  <c r="H127" i="1" s="1"/>
  <c r="I127" i="1" s="1"/>
  <c r="J127" i="1" s="1"/>
  <c r="K127" i="1" s="1"/>
  <c r="L127" i="1" s="1"/>
  <c r="B128" i="1"/>
  <c r="C128" i="1" s="1"/>
  <c r="D128" i="1" s="1"/>
  <c r="E128" i="1" s="1"/>
  <c r="F128" i="1" s="1"/>
  <c r="G128" i="1" s="1"/>
  <c r="H128" i="1" s="1"/>
  <c r="I128" i="1" s="1"/>
  <c r="J128" i="1" s="1"/>
  <c r="K128" i="1" s="1"/>
  <c r="L128" i="1" s="1"/>
  <c r="B29" i="1"/>
  <c r="C29" i="1" l="1"/>
  <c r="C21" i="1" s="1"/>
  <c r="B21" i="1"/>
  <c r="B23" i="1"/>
  <c r="B24" i="1"/>
  <c r="B22" i="1"/>
  <c r="B25" i="1"/>
  <c r="C24" i="1" l="1"/>
  <c r="C22" i="1"/>
  <c r="C23" i="1"/>
  <c r="D29" i="1"/>
  <c r="D23" i="1" s="1"/>
  <c r="C25" i="1"/>
  <c r="D22" i="1" l="1"/>
  <c r="D21" i="1"/>
  <c r="D24" i="1"/>
  <c r="E29" i="1"/>
  <c r="E23" i="1" s="1"/>
  <c r="D25" i="1"/>
  <c r="E22" i="1" l="1"/>
  <c r="E21" i="1"/>
  <c r="E25" i="1"/>
  <c r="E24" i="1"/>
  <c r="F29" i="1"/>
  <c r="F23" i="1" s="1"/>
  <c r="F21" i="1" l="1"/>
  <c r="F25" i="1"/>
  <c r="F24" i="1"/>
  <c r="F22" i="1"/>
  <c r="G29" i="1"/>
  <c r="G23" i="1" s="1"/>
  <c r="G24" i="1" l="1"/>
  <c r="G22" i="1"/>
  <c r="G21" i="1"/>
  <c r="G25" i="1"/>
  <c r="H29" i="1"/>
  <c r="H23" i="1" s="1"/>
  <c r="I29" i="1" l="1"/>
  <c r="I23" i="1" s="1"/>
  <c r="H25" i="1"/>
  <c r="H21" i="1"/>
  <c r="H24" i="1"/>
  <c r="H22" i="1"/>
  <c r="J29" i="1"/>
  <c r="J23" i="1" s="1"/>
  <c r="I21" i="1"/>
  <c r="I22" i="1"/>
  <c r="I24" i="1"/>
  <c r="I25" i="1"/>
  <c r="K29" i="1" l="1"/>
  <c r="K23" i="1" s="1"/>
  <c r="J24" i="1"/>
  <c r="J22" i="1"/>
  <c r="J25" i="1"/>
  <c r="J21" i="1"/>
  <c r="L29" i="1" l="1"/>
  <c r="L23" i="1" s="1"/>
  <c r="K21" i="1"/>
  <c r="K22" i="1"/>
  <c r="K24" i="1"/>
  <c r="K25" i="1"/>
  <c r="L21" i="1" l="1"/>
  <c r="L24" i="1"/>
  <c r="L22" i="1"/>
  <c r="L25" i="1"/>
</calcChain>
</file>

<file path=xl/sharedStrings.xml><?xml version="1.0" encoding="utf-8"?>
<sst xmlns="http://schemas.openxmlformats.org/spreadsheetml/2006/main" count="30" uniqueCount="30">
  <si>
    <t>萬</t>
    <phoneticPr fontId="2" type="noConversion"/>
  </si>
  <si>
    <t>平均標準差</t>
    <phoneticPr fontId="2" type="noConversion"/>
  </si>
  <si>
    <t>平均報酬率</t>
    <phoneticPr fontId="2" type="noConversion"/>
  </si>
  <si>
    <t>第1年</t>
    <phoneticPr fontId="2" type="noConversion"/>
  </si>
  <si>
    <t>第2年</t>
  </si>
  <si>
    <t>第3年</t>
  </si>
  <si>
    <t>第4年</t>
  </si>
  <si>
    <t>第5年</t>
  </si>
  <si>
    <t>第6年</t>
  </si>
  <si>
    <t>第7年</t>
  </si>
  <si>
    <t>第8年</t>
  </si>
  <si>
    <t>第9年</t>
  </si>
  <si>
    <t>第10年</t>
  </si>
  <si>
    <t>最高</t>
    <phoneticPr fontId="2" type="noConversion"/>
  </si>
  <si>
    <t>最低</t>
    <phoneticPr fontId="2" type="noConversion"/>
  </si>
  <si>
    <t>期初</t>
    <phoneticPr fontId="2" type="noConversion"/>
  </si>
  <si>
    <t>投入金額</t>
    <phoneticPr fontId="2" type="noConversion"/>
  </si>
  <si>
    <t>模擬次數</t>
    <phoneticPr fontId="2" type="noConversion"/>
  </si>
  <si>
    <t>前25%</t>
    <phoneticPr fontId="2" type="noConversion"/>
  </si>
  <si>
    <t>前75%</t>
    <phoneticPr fontId="2" type="noConversion"/>
  </si>
  <si>
    <t>前50%</t>
    <phoneticPr fontId="2" type="noConversion"/>
  </si>
  <si>
    <t>相關係數</t>
    <phoneticPr fontId="2" type="noConversion"/>
  </si>
  <si>
    <t>比例</t>
    <phoneticPr fontId="2" type="noConversion"/>
  </si>
  <si>
    <t>標準差</t>
    <phoneticPr fontId="2" type="noConversion"/>
  </si>
  <si>
    <t>報酬率</t>
    <phoneticPr fontId="2" type="noConversion"/>
  </si>
  <si>
    <t>名稱</t>
    <phoneticPr fontId="2" type="noConversion"/>
  </si>
  <si>
    <t>組合標準差</t>
    <phoneticPr fontId="2" type="noConversion"/>
  </si>
  <si>
    <t>組合報酬率</t>
    <phoneticPr fontId="2" type="noConversion"/>
  </si>
  <si>
    <t>資產一</t>
    <phoneticPr fontId="2" type="noConversion"/>
  </si>
  <si>
    <t>資產二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</si>
</sst>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#,##0.00_ ;[Red]\-#,##0.00\ "/>
    <numFmt numFmtId="177" formatCode="&quot;第&quot;d&quot;年&quot;"/>
    <numFmt numFmtId="178" formatCode="#,##0.0_ ;[Red]\-#,##0.0\ "/>
    <numFmt numFmtId="179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0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4" borderId="1" xfId="0" applyFont="1" applyFill="1" applyBorder="1">
      <alignment vertical="center"/>
    </xf>
    <xf numFmtId="10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176" fontId="1" fillId="3" borderId="0" xfId="0" applyNumberFormat="1" applyFont="1" applyFill="1" applyBorder="1">
      <alignment vertical="center"/>
    </xf>
    <xf numFmtId="178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>
      <alignment vertical="center"/>
    </xf>
    <xf numFmtId="178" fontId="3" fillId="8" borderId="1" xfId="0" applyNumberFormat="1" applyFont="1" applyFill="1" applyBorder="1" applyAlignment="1">
      <alignment horizontal="center" vertical="center"/>
    </xf>
    <xf numFmtId="178" fontId="3" fillId="8" borderId="1" xfId="0" applyNumberFormat="1" applyFont="1" applyFill="1" applyBorder="1">
      <alignment vertical="center"/>
    </xf>
    <xf numFmtId="178" fontId="3" fillId="5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>
      <alignment vertical="center"/>
    </xf>
    <xf numFmtId="178" fontId="3" fillId="7" borderId="1" xfId="0" applyNumberFormat="1" applyFont="1" applyFill="1" applyBorder="1" applyAlignment="1">
      <alignment horizontal="center" vertical="center"/>
    </xf>
    <xf numFmtId="178" fontId="3" fillId="7" borderId="1" xfId="0" applyNumberFormat="1" applyFont="1" applyFill="1" applyBorder="1">
      <alignment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>
      <alignment vertical="center"/>
    </xf>
    <xf numFmtId="10" fontId="1" fillId="0" borderId="0" xfId="2" applyNumberFormat="1" applyFont="1">
      <alignment vertical="center"/>
    </xf>
    <xf numFmtId="179" fontId="1" fillId="0" borderId="0" xfId="1" applyNumberFormat="1" applyFont="1">
      <alignment vertical="center"/>
    </xf>
    <xf numFmtId="9" fontId="1" fillId="0" borderId="3" xfId="0" applyNumberFormat="1" applyFont="1" applyBorder="1">
      <alignment vertical="center"/>
    </xf>
    <xf numFmtId="10" fontId="1" fillId="2" borderId="3" xfId="0" applyNumberFormat="1" applyFont="1" applyFill="1" applyBorder="1">
      <alignment vertical="center"/>
    </xf>
    <xf numFmtId="10" fontId="1" fillId="2" borderId="3" xfId="2" applyNumberFormat="1" applyFont="1" applyFill="1" applyBorder="1">
      <alignment vertical="center"/>
    </xf>
    <xf numFmtId="9" fontId="1" fillId="2" borderId="6" xfId="0" applyNumberFormat="1" applyFont="1" applyFill="1" applyBorder="1">
      <alignment vertical="center"/>
    </xf>
    <xf numFmtId="10" fontId="1" fillId="2" borderId="6" xfId="0" applyNumberFormat="1" applyFont="1" applyFill="1" applyBorder="1">
      <alignment vertical="center"/>
    </xf>
    <xf numFmtId="10" fontId="1" fillId="2" borderId="6" xfId="2" applyNumberFormat="1" applyFont="1" applyFill="1" applyBorder="1">
      <alignment vertical="center"/>
    </xf>
    <xf numFmtId="0" fontId="5" fillId="9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10" borderId="7" xfId="0" applyFont="1" applyFill="1" applyBorder="1">
      <alignment vertical="center"/>
    </xf>
    <xf numFmtId="0" fontId="1" fillId="10" borderId="4" xfId="0" applyFont="1" applyFill="1" applyBorder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63870411207896E-2"/>
          <c:y val="0.1380511452461885"/>
          <c:w val="0.86544177922337107"/>
          <c:h val="0.64510333749264948"/>
        </c:manualLayout>
      </c:layout>
      <c:lineChart>
        <c:grouping val="standard"/>
        <c:varyColors val="0"/>
        <c:ser>
          <c:idx val="0"/>
          <c:order val="0"/>
          <c:tx>
            <c:strRef>
              <c:f>資產淨值模擬!$A$21</c:f>
              <c:strCache>
                <c:ptCount val="1"/>
                <c:pt idx="0">
                  <c:v>最高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dLbls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資產淨值模擬!$B$28:$L$28</c:f>
              <c:strCache>
                <c:ptCount val="11"/>
                <c:pt idx="0">
                  <c:v>期初</c:v>
                </c:pt>
                <c:pt idx="1">
                  <c:v>第1年</c:v>
                </c:pt>
                <c:pt idx="2">
                  <c:v>第2年</c:v>
                </c:pt>
                <c:pt idx="3">
                  <c:v>第3年</c:v>
                </c:pt>
                <c:pt idx="4">
                  <c:v>第4年</c:v>
                </c:pt>
                <c:pt idx="5">
                  <c:v>第5年</c:v>
                </c:pt>
                <c:pt idx="6">
                  <c:v>第6年</c:v>
                </c:pt>
                <c:pt idx="7">
                  <c:v>第7年</c:v>
                </c:pt>
                <c:pt idx="8">
                  <c:v>第8年</c:v>
                </c:pt>
                <c:pt idx="9">
                  <c:v>第9年</c:v>
                </c:pt>
                <c:pt idx="10">
                  <c:v>第10年</c:v>
                </c:pt>
              </c:strCache>
            </c:strRef>
          </c:cat>
          <c:val>
            <c:numRef>
              <c:f>資產淨值模擬!$B$21:$L$21</c:f>
              <c:numCache>
                <c:formatCode>#,##0.0_ ;[Red]\-#,##0.0\ </c:formatCode>
                <c:ptCount val="11"/>
                <c:pt idx="0">
                  <c:v>100</c:v>
                </c:pt>
                <c:pt idx="1">
                  <c:v>125.41021470139917</c:v>
                </c:pt>
                <c:pt idx="2">
                  <c:v>143.05824826179989</c:v>
                </c:pt>
                <c:pt idx="3">
                  <c:v>169.36017691979004</c:v>
                </c:pt>
                <c:pt idx="4">
                  <c:v>180.85333687930276</c:v>
                </c:pt>
                <c:pt idx="5">
                  <c:v>215.2634702254478</c:v>
                </c:pt>
                <c:pt idx="6">
                  <c:v>235.91264695444605</c:v>
                </c:pt>
                <c:pt idx="7">
                  <c:v>270.33200835125035</c:v>
                </c:pt>
                <c:pt idx="8">
                  <c:v>291.77617817324034</c:v>
                </c:pt>
                <c:pt idx="9">
                  <c:v>337.91184827294774</c:v>
                </c:pt>
                <c:pt idx="10">
                  <c:v>367.16782196126542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資產淨值模擬!$A$22</c:f>
              <c:strCache>
                <c:ptCount val="1"/>
                <c:pt idx="0">
                  <c:v>前75%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7.8263264757434496E-4"/>
                  <c:y val="-2.0082038925462252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微軟正黑體" panose="020B0604030504040204" pitchFamily="34" charset="-120"/>
                      <a:ea typeface="微軟正黑體" panose="020B0604030504040204" pitchFamily="34" charset="-120"/>
                      <a:cs typeface="+mn-cs"/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資產淨值模擬!$B$28:$L$28</c:f>
              <c:strCache>
                <c:ptCount val="11"/>
                <c:pt idx="0">
                  <c:v>期初</c:v>
                </c:pt>
                <c:pt idx="1">
                  <c:v>第1年</c:v>
                </c:pt>
                <c:pt idx="2">
                  <c:v>第2年</c:v>
                </c:pt>
                <c:pt idx="3">
                  <c:v>第3年</c:v>
                </c:pt>
                <c:pt idx="4">
                  <c:v>第4年</c:v>
                </c:pt>
                <c:pt idx="5">
                  <c:v>第5年</c:v>
                </c:pt>
                <c:pt idx="6">
                  <c:v>第6年</c:v>
                </c:pt>
                <c:pt idx="7">
                  <c:v>第7年</c:v>
                </c:pt>
                <c:pt idx="8">
                  <c:v>第8年</c:v>
                </c:pt>
                <c:pt idx="9">
                  <c:v>第9年</c:v>
                </c:pt>
                <c:pt idx="10">
                  <c:v>第10年</c:v>
                </c:pt>
              </c:strCache>
            </c:strRef>
          </c:cat>
          <c:val>
            <c:numRef>
              <c:f>資產淨值模擬!$B$22:$L$22</c:f>
              <c:numCache>
                <c:formatCode>#,##0.0_ ;[Red]\-#,##0.0\ </c:formatCode>
                <c:ptCount val="11"/>
                <c:pt idx="0">
                  <c:v>100</c:v>
                </c:pt>
                <c:pt idx="1">
                  <c:v>111.76941789000051</c:v>
                </c:pt>
                <c:pt idx="2">
                  <c:v>121.66305986946682</c:v>
                </c:pt>
                <c:pt idx="3">
                  <c:v>132.48850158923725</c:v>
                </c:pt>
                <c:pt idx="4">
                  <c:v>144.16091531085698</c:v>
                </c:pt>
                <c:pt idx="5">
                  <c:v>156.04294084490874</c:v>
                </c:pt>
                <c:pt idx="6">
                  <c:v>169.05212666509129</c:v>
                </c:pt>
                <c:pt idx="7">
                  <c:v>181.68475546674858</c:v>
                </c:pt>
                <c:pt idx="8">
                  <c:v>198.0774272365768</c:v>
                </c:pt>
                <c:pt idx="9">
                  <c:v>214.36017689245347</c:v>
                </c:pt>
                <c:pt idx="10">
                  <c:v>232.4028483569268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資產淨值模擬!$A$23</c:f>
              <c:strCache>
                <c:ptCount val="1"/>
                <c:pt idx="0">
                  <c:v>前50%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1.5361084348097163E-16"/>
                  <c:y val="-1.092896174863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資產淨值模擬!$B$28:$L$28</c:f>
              <c:strCache>
                <c:ptCount val="11"/>
                <c:pt idx="0">
                  <c:v>期初</c:v>
                </c:pt>
                <c:pt idx="1">
                  <c:v>第1年</c:v>
                </c:pt>
                <c:pt idx="2">
                  <c:v>第2年</c:v>
                </c:pt>
                <c:pt idx="3">
                  <c:v>第3年</c:v>
                </c:pt>
                <c:pt idx="4">
                  <c:v>第4年</c:v>
                </c:pt>
                <c:pt idx="5">
                  <c:v>第5年</c:v>
                </c:pt>
                <c:pt idx="6">
                  <c:v>第6年</c:v>
                </c:pt>
                <c:pt idx="7">
                  <c:v>第7年</c:v>
                </c:pt>
                <c:pt idx="8">
                  <c:v>第8年</c:v>
                </c:pt>
                <c:pt idx="9">
                  <c:v>第9年</c:v>
                </c:pt>
                <c:pt idx="10">
                  <c:v>第10年</c:v>
                </c:pt>
              </c:strCache>
            </c:strRef>
          </c:cat>
          <c:val>
            <c:numRef>
              <c:f>資產淨值模擬!$B$23:$L$23</c:f>
              <c:numCache>
                <c:formatCode>#,##0.0_ ;[Red]\-#,##0.0\ </c:formatCode>
                <c:ptCount val="11"/>
                <c:pt idx="0">
                  <c:v>100</c:v>
                </c:pt>
                <c:pt idx="1">
                  <c:v>107.28977685266636</c:v>
                </c:pt>
                <c:pt idx="2">
                  <c:v>115.30282402121182</c:v>
                </c:pt>
                <c:pt idx="3">
                  <c:v>124.17909993944966</c:v>
                </c:pt>
                <c:pt idx="4">
                  <c:v>133.07674339763406</c:v>
                </c:pt>
                <c:pt idx="5">
                  <c:v>142.94775100394602</c:v>
                </c:pt>
                <c:pt idx="6">
                  <c:v>153.44127025874965</c:v>
                </c:pt>
                <c:pt idx="7">
                  <c:v>164.23919623961496</c:v>
                </c:pt>
                <c:pt idx="8">
                  <c:v>175.80240532580302</c:v>
                </c:pt>
                <c:pt idx="9">
                  <c:v>189.56098631822812</c:v>
                </c:pt>
                <c:pt idx="10">
                  <c:v>204.60596077381206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資產淨值模擬!$A$24</c:f>
              <c:strCache>
                <c:ptCount val="1"/>
                <c:pt idx="0">
                  <c:v>前25%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資產淨值模擬!$B$28:$L$28</c:f>
              <c:strCache>
                <c:ptCount val="11"/>
                <c:pt idx="0">
                  <c:v>期初</c:v>
                </c:pt>
                <c:pt idx="1">
                  <c:v>第1年</c:v>
                </c:pt>
                <c:pt idx="2">
                  <c:v>第2年</c:v>
                </c:pt>
                <c:pt idx="3">
                  <c:v>第3年</c:v>
                </c:pt>
                <c:pt idx="4">
                  <c:v>第4年</c:v>
                </c:pt>
                <c:pt idx="5">
                  <c:v>第5年</c:v>
                </c:pt>
                <c:pt idx="6">
                  <c:v>第6年</c:v>
                </c:pt>
                <c:pt idx="7">
                  <c:v>第7年</c:v>
                </c:pt>
                <c:pt idx="8">
                  <c:v>第8年</c:v>
                </c:pt>
                <c:pt idx="9">
                  <c:v>第9年</c:v>
                </c:pt>
                <c:pt idx="10">
                  <c:v>第10年</c:v>
                </c:pt>
              </c:strCache>
            </c:strRef>
          </c:cat>
          <c:val>
            <c:numRef>
              <c:f>資產淨值模擬!$B$24:$L$24</c:f>
              <c:numCache>
                <c:formatCode>#,##0.0_ ;[Red]\-#,##0.0\ </c:formatCode>
                <c:ptCount val="11"/>
                <c:pt idx="0">
                  <c:v>100</c:v>
                </c:pt>
                <c:pt idx="1">
                  <c:v>103.5078127162748</c:v>
                </c:pt>
                <c:pt idx="2">
                  <c:v>109.37265557295134</c:v>
                </c:pt>
                <c:pt idx="3">
                  <c:v>116.21156410295283</c:v>
                </c:pt>
                <c:pt idx="4">
                  <c:v>123.41785494626224</c:v>
                </c:pt>
                <c:pt idx="5">
                  <c:v>131.85207465342293</c:v>
                </c:pt>
                <c:pt idx="6">
                  <c:v>139.80021436756775</c:v>
                </c:pt>
                <c:pt idx="7">
                  <c:v>149.71509697596053</c:v>
                </c:pt>
                <c:pt idx="8">
                  <c:v>159.40963369322759</c:v>
                </c:pt>
                <c:pt idx="9">
                  <c:v>170.49712331413514</c:v>
                </c:pt>
                <c:pt idx="10">
                  <c:v>181.27605982994785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資產淨值模擬!$A$25</c:f>
              <c:strCache>
                <c:ptCount val="1"/>
                <c:pt idx="0">
                  <c:v>最低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資產淨值模擬!$B$28:$L$28</c:f>
              <c:strCache>
                <c:ptCount val="11"/>
                <c:pt idx="0">
                  <c:v>期初</c:v>
                </c:pt>
                <c:pt idx="1">
                  <c:v>第1年</c:v>
                </c:pt>
                <c:pt idx="2">
                  <c:v>第2年</c:v>
                </c:pt>
                <c:pt idx="3">
                  <c:v>第3年</c:v>
                </c:pt>
                <c:pt idx="4">
                  <c:v>第4年</c:v>
                </c:pt>
                <c:pt idx="5">
                  <c:v>第5年</c:v>
                </c:pt>
                <c:pt idx="6">
                  <c:v>第6年</c:v>
                </c:pt>
                <c:pt idx="7">
                  <c:v>第7年</c:v>
                </c:pt>
                <c:pt idx="8">
                  <c:v>第8年</c:v>
                </c:pt>
                <c:pt idx="9">
                  <c:v>第9年</c:v>
                </c:pt>
                <c:pt idx="10">
                  <c:v>第10年</c:v>
                </c:pt>
              </c:strCache>
            </c:strRef>
          </c:cat>
          <c:val>
            <c:numRef>
              <c:f>資產淨值模擬!$B$25:$L$25</c:f>
              <c:numCache>
                <c:formatCode>#,##0.0_ ;[Red]\-#,##0.0\ </c:formatCode>
                <c:ptCount val="11"/>
                <c:pt idx="0">
                  <c:v>100</c:v>
                </c:pt>
                <c:pt idx="1">
                  <c:v>88.9729524757756</c:v>
                </c:pt>
                <c:pt idx="2">
                  <c:v>86.875404151810613</c:v>
                </c:pt>
                <c:pt idx="3">
                  <c:v>89.575059154243561</c:v>
                </c:pt>
                <c:pt idx="4">
                  <c:v>88.763718875145358</c:v>
                </c:pt>
                <c:pt idx="5">
                  <c:v>92.677135195796467</c:v>
                </c:pt>
                <c:pt idx="6">
                  <c:v>97.716247933223428</c:v>
                </c:pt>
                <c:pt idx="7">
                  <c:v>89.75920083509871</c:v>
                </c:pt>
                <c:pt idx="8">
                  <c:v>95.662964114044129</c:v>
                </c:pt>
                <c:pt idx="9">
                  <c:v>102.76366257484774</c:v>
                </c:pt>
                <c:pt idx="10">
                  <c:v>113.84060579800875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663608"/>
        <c:axId val="357663216"/>
      </c:lineChart>
      <c:catAx>
        <c:axId val="357663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/>
                  <a:t>年度</a:t>
                </a:r>
              </a:p>
            </c:rich>
          </c:tx>
          <c:layout>
            <c:manualLayout>
              <c:xMode val="edge"/>
              <c:yMode val="edge"/>
              <c:x val="0.91604949471125063"/>
              <c:y val="0.87027064239920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357663216"/>
        <c:crosses val="autoZero"/>
        <c:auto val="1"/>
        <c:lblAlgn val="ctr"/>
        <c:lblOffset val="100"/>
        <c:noMultiLvlLbl val="0"/>
      </c:catAx>
      <c:valAx>
        <c:axId val="35766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 b="1"/>
                  <a:t>萬元</a:t>
                </a:r>
              </a:p>
            </c:rich>
          </c:tx>
          <c:layout>
            <c:manualLayout>
              <c:xMode val="edge"/>
              <c:yMode val="edge"/>
              <c:x val="2.075226808400845E-2"/>
              <c:y val="2.99720507909484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35766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7226</xdr:rowOff>
    </xdr:from>
    <xdr:to>
      <xdr:col>2</xdr:col>
      <xdr:colOff>342900</xdr:colOff>
      <xdr:row>8</xdr:row>
      <xdr:rowOff>85725</xdr:rowOff>
    </xdr:to>
    <xdr:pic>
      <xdr:nvPicPr>
        <xdr:cNvPr id="5" name="圖片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07326"/>
          <a:ext cx="2143125" cy="878599"/>
        </a:xfrm>
        <a:prstGeom prst="rect">
          <a:avLst/>
        </a:prstGeom>
      </xdr:spPr>
    </xdr:pic>
    <xdr:clientData/>
  </xdr:twoCellAnchor>
  <xdr:twoCellAnchor>
    <xdr:from>
      <xdr:col>3</xdr:col>
      <xdr:colOff>204786</xdr:colOff>
      <xdr:row>0</xdr:row>
      <xdr:rowOff>38100</xdr:rowOff>
    </xdr:from>
    <xdr:to>
      <xdr:col>11</xdr:col>
      <xdr:colOff>761999</xdr:colOff>
      <xdr:row>17</xdr:row>
      <xdr:rowOff>161925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表格1" displayName="表格1" ref="A28:L1028" totalsRowShown="0" headerRowDxfId="13" dataDxfId="12">
  <tableColumns count="12">
    <tableColumn id="1" name="模擬次數" dataDxfId="11"/>
    <tableColumn id="22" name="期初" dataDxfId="10">
      <calculatedColumnFormula>投入金額</calculatedColumnFormula>
    </tableColumn>
    <tableColumn id="2" name="第1年" dataDxfId="9">
      <calculatedColumnFormula>表格1[[#This Row],[期初]]*(1+_xlfn.NORM.INV(RAND(),平均報酬率,平均標準差))</calculatedColumnFormula>
    </tableColumn>
    <tableColumn id="3" name="第2年" dataDxfId="8">
      <calculatedColumnFormula>表格1[[#This Row],[第1年]]*(1+_xlfn.NORM.INV(RAND(),平均報酬率,平均標準差))</calculatedColumnFormula>
    </tableColumn>
    <tableColumn id="4" name="第3年" dataDxfId="7">
      <calculatedColumnFormula>表格1[[#This Row],[第2年]]*(1+_xlfn.NORM.INV(RAND(),平均報酬率,平均標準差))</calculatedColumnFormula>
    </tableColumn>
    <tableColumn id="5" name="第4年" dataDxfId="6">
      <calculatedColumnFormula>表格1[[#This Row],[第3年]]*(1+_xlfn.NORM.INV(RAND(),平均報酬率,平均標準差))</calculatedColumnFormula>
    </tableColumn>
    <tableColumn id="6" name="第5年" dataDxfId="5">
      <calculatedColumnFormula>表格1[[#This Row],[第4年]]*(1+_xlfn.NORM.INV(RAND(),平均報酬率,平均標準差))</calculatedColumnFormula>
    </tableColumn>
    <tableColumn id="7" name="第6年" dataDxfId="4">
      <calculatedColumnFormula>表格1[[#This Row],[第5年]]*(1+_xlfn.NORM.INV(RAND(),平均報酬率,平均標準差))</calculatedColumnFormula>
    </tableColumn>
    <tableColumn id="8" name="第7年" dataDxfId="3">
      <calculatedColumnFormula>表格1[[#This Row],[第6年]]*(1+_xlfn.NORM.INV(RAND(),平均報酬率,平均標準差))</calculatedColumnFormula>
    </tableColumn>
    <tableColumn id="9" name="第8年" dataDxfId="2">
      <calculatedColumnFormula>表格1[[#This Row],[第7年]]*(1+_xlfn.NORM.INV(RAND(),平均報酬率,平均標準差))</calculatedColumnFormula>
    </tableColumn>
    <tableColumn id="10" name="第9年" dataDxfId="1">
      <calculatedColumnFormula>表格1[[#This Row],[第8年]]*(1+_xlfn.NORM.INV(RAND(),平均報酬率,平均標準差))</calculatedColumnFormula>
    </tableColumn>
    <tableColumn id="11" name="第10年" dataDxfId="0">
      <calculatedColumnFormula>表格1[[#This Row],[第9年]]*(1+_xlfn.NORM.INV(RAND(),平均報酬率,平均標準差))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8"/>
  <sheetViews>
    <sheetView zoomScaleNormal="100" workbookViewId="0">
      <selection activeCell="B14" sqref="B14"/>
    </sheetView>
  </sheetViews>
  <sheetFormatPr defaultRowHeight="15.75" x14ac:dyDescent="0.25"/>
  <cols>
    <col min="1" max="1" width="14" style="1" customWidth="1"/>
    <col min="2" max="2" width="10.125" style="1" bestFit="1" customWidth="1"/>
    <col min="3" max="11" width="9.125" style="1" bestFit="1" customWidth="1"/>
    <col min="12" max="20" width="10" style="1" bestFit="1" customWidth="1"/>
    <col min="21" max="21" width="11.25" style="1" bestFit="1" customWidth="1"/>
    <col min="22" max="16384" width="9" style="1"/>
  </cols>
  <sheetData>
    <row r="1" spans="1:3" x14ac:dyDescent="0.25">
      <c r="A1" s="5" t="s">
        <v>2</v>
      </c>
      <c r="B1" s="6">
        <v>7.6200000000000004E-2</v>
      </c>
    </row>
    <row r="2" spans="1:3" x14ac:dyDescent="0.25">
      <c r="A2" s="5" t="s">
        <v>1</v>
      </c>
      <c r="B2" s="6">
        <v>5.8700000000000002E-2</v>
      </c>
    </row>
    <row r="3" spans="1:3" x14ac:dyDescent="0.25">
      <c r="A3" s="5" t="s">
        <v>16</v>
      </c>
      <c r="B3" s="7">
        <v>100</v>
      </c>
      <c r="C3" s="1" t="s">
        <v>0</v>
      </c>
    </row>
    <row r="21" spans="1:12" ht="16.5" x14ac:dyDescent="0.25">
      <c r="A21" s="9" t="s">
        <v>13</v>
      </c>
      <c r="B21" s="10">
        <f>MAX(表格1[期初])</f>
        <v>100</v>
      </c>
      <c r="C21" s="10">
        <f ca="1">MAX(表格1[第1年])</f>
        <v>125.41021470139917</v>
      </c>
      <c r="D21" s="10">
        <f ca="1">MAX(表格1[第2年])</f>
        <v>143.05824826179989</v>
      </c>
      <c r="E21" s="10">
        <f ca="1">MAX(表格1[第3年])</f>
        <v>169.36017691979004</v>
      </c>
      <c r="F21" s="10">
        <f ca="1">MAX(表格1[第4年])</f>
        <v>180.85333687930276</v>
      </c>
      <c r="G21" s="10">
        <f ca="1">MAX(表格1[第5年])</f>
        <v>215.2634702254478</v>
      </c>
      <c r="H21" s="10">
        <f ca="1">MAX(表格1[第6年])</f>
        <v>235.91264695444605</v>
      </c>
      <c r="I21" s="10">
        <f ca="1">MAX(表格1[第7年])</f>
        <v>270.33200835125035</v>
      </c>
      <c r="J21" s="10">
        <f ca="1">MAX(表格1[第8年])</f>
        <v>291.77617817324034</v>
      </c>
      <c r="K21" s="10">
        <f ca="1">MAX(表格1[第9年])</f>
        <v>337.91184827294774</v>
      </c>
      <c r="L21" s="10">
        <f ca="1">MAX(表格1[第10年])</f>
        <v>367.16782196126542</v>
      </c>
    </row>
    <row r="22" spans="1:12" ht="16.5" x14ac:dyDescent="0.25">
      <c r="A22" s="11" t="s">
        <v>19</v>
      </c>
      <c r="B22" s="12">
        <f>_xlfn.QUARTILE.EXC(表格1[期初],3)</f>
        <v>100</v>
      </c>
      <c r="C22" s="12">
        <f ca="1">_xlfn.QUARTILE.EXC(表格1[第1年],3)</f>
        <v>111.76941789000051</v>
      </c>
      <c r="D22" s="12">
        <f ca="1">_xlfn.QUARTILE.EXC(表格1[第2年],3)</f>
        <v>121.66305986946682</v>
      </c>
      <c r="E22" s="12">
        <f ca="1">_xlfn.QUARTILE.EXC(表格1[第3年],3)</f>
        <v>132.48850158923725</v>
      </c>
      <c r="F22" s="12">
        <f ca="1">_xlfn.QUARTILE.EXC(表格1[第4年],3)</f>
        <v>144.16091531085698</v>
      </c>
      <c r="G22" s="12">
        <f ca="1">_xlfn.QUARTILE.EXC(表格1[第5年],3)</f>
        <v>156.04294084490874</v>
      </c>
      <c r="H22" s="12">
        <f ca="1">_xlfn.QUARTILE.EXC(表格1[第6年],3)</f>
        <v>169.05212666509129</v>
      </c>
      <c r="I22" s="12">
        <f ca="1">_xlfn.QUARTILE.EXC(表格1[第7年],3)</f>
        <v>181.68475546674858</v>
      </c>
      <c r="J22" s="12">
        <f ca="1">_xlfn.QUARTILE.EXC(表格1[第8年],3)</f>
        <v>198.0774272365768</v>
      </c>
      <c r="K22" s="12">
        <f ca="1">_xlfn.QUARTILE.EXC(表格1[第9年],3)</f>
        <v>214.36017689245347</v>
      </c>
      <c r="L22" s="12">
        <f ca="1">_xlfn.QUARTILE.EXC(表格1[第10年],3)</f>
        <v>232.4028483569268</v>
      </c>
    </row>
    <row r="23" spans="1:12" ht="16.5" x14ac:dyDescent="0.25">
      <c r="A23" s="13" t="s">
        <v>20</v>
      </c>
      <c r="B23" s="14">
        <f>_xlfn.QUARTILE.EXC(表格1[期初],2)</f>
        <v>100</v>
      </c>
      <c r="C23" s="14">
        <f ca="1">_xlfn.QUARTILE.EXC(表格1[第1年],2)</f>
        <v>107.28977685266636</v>
      </c>
      <c r="D23" s="14">
        <f ca="1">_xlfn.QUARTILE.EXC(表格1[第2年],2)</f>
        <v>115.30282402121182</v>
      </c>
      <c r="E23" s="14">
        <f ca="1">_xlfn.QUARTILE.EXC(表格1[第3年],2)</f>
        <v>124.17909993944966</v>
      </c>
      <c r="F23" s="14">
        <f ca="1">_xlfn.QUARTILE.EXC(表格1[第4年],2)</f>
        <v>133.07674339763406</v>
      </c>
      <c r="G23" s="14">
        <f ca="1">_xlfn.QUARTILE.EXC(表格1[第5年],2)</f>
        <v>142.94775100394602</v>
      </c>
      <c r="H23" s="14">
        <f ca="1">_xlfn.QUARTILE.EXC(表格1[第6年],2)</f>
        <v>153.44127025874965</v>
      </c>
      <c r="I23" s="14">
        <f ca="1">_xlfn.QUARTILE.EXC(表格1[第7年],2)</f>
        <v>164.23919623961496</v>
      </c>
      <c r="J23" s="14">
        <f ca="1">_xlfn.QUARTILE.EXC(表格1[第8年],2)</f>
        <v>175.80240532580302</v>
      </c>
      <c r="K23" s="14">
        <f ca="1">_xlfn.QUARTILE.EXC(表格1[第9年],2)</f>
        <v>189.56098631822812</v>
      </c>
      <c r="L23" s="14">
        <f ca="1">_xlfn.QUARTILE.EXC(表格1[第10年],2)</f>
        <v>204.60596077381206</v>
      </c>
    </row>
    <row r="24" spans="1:12" ht="16.5" x14ac:dyDescent="0.25">
      <c r="A24" s="15" t="s">
        <v>18</v>
      </c>
      <c r="B24" s="16">
        <f>_xlfn.QUARTILE.EXC(表格1[期初],1)</f>
        <v>100</v>
      </c>
      <c r="C24" s="16">
        <f ca="1">_xlfn.QUARTILE.EXC(表格1[第1年],1)</f>
        <v>103.5078127162748</v>
      </c>
      <c r="D24" s="16">
        <f ca="1">_xlfn.QUARTILE.EXC(表格1[第2年],1)</f>
        <v>109.37265557295134</v>
      </c>
      <c r="E24" s="16">
        <f ca="1">_xlfn.QUARTILE.EXC(表格1[第3年],1)</f>
        <v>116.21156410295283</v>
      </c>
      <c r="F24" s="16">
        <f ca="1">_xlfn.QUARTILE.EXC(表格1[第4年],1)</f>
        <v>123.41785494626224</v>
      </c>
      <c r="G24" s="16">
        <f ca="1">_xlfn.QUARTILE.EXC(表格1[第5年],1)</f>
        <v>131.85207465342293</v>
      </c>
      <c r="H24" s="16">
        <f ca="1">_xlfn.QUARTILE.EXC(表格1[第6年],1)</f>
        <v>139.80021436756775</v>
      </c>
      <c r="I24" s="16">
        <f ca="1">_xlfn.QUARTILE.EXC(表格1[第7年],1)</f>
        <v>149.71509697596053</v>
      </c>
      <c r="J24" s="16">
        <f ca="1">_xlfn.QUARTILE.EXC(表格1[第8年],1)</f>
        <v>159.40963369322759</v>
      </c>
      <c r="K24" s="16">
        <f ca="1">_xlfn.QUARTILE.EXC(表格1[第9年],1)</f>
        <v>170.49712331413514</v>
      </c>
      <c r="L24" s="16">
        <f ca="1">_xlfn.QUARTILE.EXC(表格1[第10年],1)</f>
        <v>181.27605982994785</v>
      </c>
    </row>
    <row r="25" spans="1:12" ht="16.5" x14ac:dyDescent="0.25">
      <c r="A25" s="17" t="s">
        <v>14</v>
      </c>
      <c r="B25" s="18">
        <f>MIN(表格1[期初])</f>
        <v>100</v>
      </c>
      <c r="C25" s="18">
        <f ca="1">MIN(表格1[第1年])</f>
        <v>88.9729524757756</v>
      </c>
      <c r="D25" s="18">
        <f ca="1">MIN(表格1[第2年])</f>
        <v>86.875404151810613</v>
      </c>
      <c r="E25" s="18">
        <f ca="1">MIN(表格1[第3年])</f>
        <v>89.575059154243561</v>
      </c>
      <c r="F25" s="18">
        <f ca="1">MIN(表格1[第4年])</f>
        <v>88.763718875145358</v>
      </c>
      <c r="G25" s="18">
        <f ca="1">MIN(表格1[第5年])</f>
        <v>92.677135195796467</v>
      </c>
      <c r="H25" s="18">
        <f ca="1">MIN(表格1[第6年])</f>
        <v>97.716247933223428</v>
      </c>
      <c r="I25" s="18">
        <f ca="1">MIN(表格1[第7年])</f>
        <v>89.75920083509871</v>
      </c>
      <c r="J25" s="18">
        <f ca="1">MIN(表格1[第8年])</f>
        <v>95.662964114044129</v>
      </c>
      <c r="K25" s="18">
        <f ca="1">MIN(表格1[第9年])</f>
        <v>102.76366257484774</v>
      </c>
      <c r="L25" s="18">
        <f ca="1">MIN(表格1[第10年])</f>
        <v>113.84060579800875</v>
      </c>
    </row>
    <row r="26" spans="1:12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B27" s="1">
        <v>0</v>
      </c>
      <c r="C27" s="1">
        <v>1</v>
      </c>
      <c r="D27" s="1">
        <v>2</v>
      </c>
      <c r="E27" s="1">
        <v>3</v>
      </c>
      <c r="F27" s="1">
        <v>4</v>
      </c>
      <c r="G27" s="1">
        <v>5</v>
      </c>
      <c r="H27" s="1">
        <v>6</v>
      </c>
      <c r="I27" s="1">
        <v>7</v>
      </c>
      <c r="J27" s="1">
        <v>8</v>
      </c>
      <c r="K27" s="1">
        <v>9</v>
      </c>
      <c r="L27" s="1">
        <v>10</v>
      </c>
    </row>
    <row r="28" spans="1:12" x14ac:dyDescent="0.25">
      <c r="A28" s="3" t="s">
        <v>17</v>
      </c>
      <c r="B28" s="3" t="s">
        <v>15</v>
      </c>
      <c r="C28" s="4" t="s">
        <v>3</v>
      </c>
      <c r="D28" s="4" t="s">
        <v>4</v>
      </c>
      <c r="E28" s="4" t="s">
        <v>5</v>
      </c>
      <c r="F28" s="4" t="s">
        <v>6</v>
      </c>
      <c r="G28" s="4" t="s">
        <v>7</v>
      </c>
      <c r="H28" s="4" t="s">
        <v>8</v>
      </c>
      <c r="I28" s="4" t="s">
        <v>9</v>
      </c>
      <c r="J28" s="4" t="s">
        <v>10</v>
      </c>
      <c r="K28" s="4" t="s">
        <v>11</v>
      </c>
      <c r="L28" s="4" t="s">
        <v>12</v>
      </c>
    </row>
    <row r="29" spans="1:12" x14ac:dyDescent="0.25">
      <c r="A29" s="1">
        <v>1</v>
      </c>
      <c r="B29" s="1">
        <f t="shared" ref="B29:B92" si="0">投入金額</f>
        <v>100</v>
      </c>
      <c r="C29" s="2">
        <f ca="1">表格1[[#This Row],[期初]]*(1+_xlfn.NORM.INV(RAND(),平均報酬率,平均標準差))</f>
        <v>103.98466648115014</v>
      </c>
      <c r="D29" s="2">
        <f ca="1">表格1[[#This Row],[第1年]]*(1+_xlfn.NORM.INV(RAND(),平均報酬率,平均標準差))</f>
        <v>110.93257491249753</v>
      </c>
      <c r="E29" s="2">
        <f ca="1">表格1[[#This Row],[第2年]]*(1+_xlfn.NORM.INV(RAND(),平均報酬率,平均標準差))</f>
        <v>124.45894628555722</v>
      </c>
      <c r="F29" s="2">
        <f ca="1">表格1[[#This Row],[第3年]]*(1+_xlfn.NORM.INV(RAND(),平均報酬率,平均標準差))</f>
        <v>123.43419485258948</v>
      </c>
      <c r="G29" s="2">
        <f ca="1">表格1[[#This Row],[第4年]]*(1+_xlfn.NORM.INV(RAND(),平均報酬率,平均標準差))</f>
        <v>132.2286483114724</v>
      </c>
      <c r="H29" s="2">
        <f ca="1">表格1[[#This Row],[第5年]]*(1+_xlfn.NORM.INV(RAND(),平均報酬率,平均標準差))</f>
        <v>149.27090948728065</v>
      </c>
      <c r="I29" s="2">
        <f ca="1">表格1[[#This Row],[第6年]]*(1+_xlfn.NORM.INV(RAND(),平均報酬率,平均標準差))</f>
        <v>169.2120185330545</v>
      </c>
      <c r="J29" s="2">
        <f ca="1">表格1[[#This Row],[第7年]]*(1+_xlfn.NORM.INV(RAND(),平均報酬率,平均標準差))</f>
        <v>196.43817336764712</v>
      </c>
      <c r="K29" s="2">
        <f ca="1">表格1[[#This Row],[第8年]]*(1+_xlfn.NORM.INV(RAND(),平均報酬率,平均標準差))</f>
        <v>198.47529586296471</v>
      </c>
      <c r="L29" s="2">
        <f ca="1">表格1[[#This Row],[第9年]]*(1+_xlfn.NORM.INV(RAND(),平均報酬率,平均標準差))</f>
        <v>199.12490930396947</v>
      </c>
    </row>
    <row r="30" spans="1:12" x14ac:dyDescent="0.25">
      <c r="A30" s="1">
        <v>2</v>
      </c>
      <c r="B30" s="1">
        <f t="shared" si="0"/>
        <v>100</v>
      </c>
      <c r="C30" s="2">
        <f ca="1">表格1[[#This Row],[期初]]*(1+_xlfn.NORM.INV(RAND(),平均報酬率,平均標準差))</f>
        <v>112.35861752131993</v>
      </c>
      <c r="D30" s="2">
        <f ca="1">表格1[[#This Row],[第1年]]*(1+_xlfn.NORM.INV(RAND(),平均報酬率,平均標準差))</f>
        <v>131.30772588226228</v>
      </c>
      <c r="E30" s="2">
        <f ca="1">表格1[[#This Row],[第2年]]*(1+_xlfn.NORM.INV(RAND(),平均報酬率,平均標準差))</f>
        <v>140.28169531078569</v>
      </c>
      <c r="F30" s="2">
        <f ca="1">表格1[[#This Row],[第3年]]*(1+_xlfn.NORM.INV(RAND(),平均報酬率,平均標準差))</f>
        <v>158.32097284660026</v>
      </c>
      <c r="G30" s="2">
        <f ca="1">表格1[[#This Row],[第4年]]*(1+_xlfn.NORM.INV(RAND(),平均報酬率,平均標準差))</f>
        <v>162.82828483627387</v>
      </c>
      <c r="H30" s="2">
        <f ca="1">表格1[[#This Row],[第5年]]*(1+_xlfn.NORM.INV(RAND(),平均報酬率,平均標準差))</f>
        <v>177.36322437883484</v>
      </c>
      <c r="I30" s="2">
        <f ca="1">表格1[[#This Row],[第6年]]*(1+_xlfn.NORM.INV(RAND(),平均報酬率,平均標準差))</f>
        <v>187.58927130441489</v>
      </c>
      <c r="J30" s="2">
        <f ca="1">表格1[[#This Row],[第7年]]*(1+_xlfn.NORM.INV(RAND(),平均報酬率,平均標準差))</f>
        <v>205.55974169602888</v>
      </c>
      <c r="K30" s="2">
        <f ca="1">表格1[[#This Row],[第8年]]*(1+_xlfn.NORM.INV(RAND(),平均報酬率,平均標準差))</f>
        <v>220.5098119275313</v>
      </c>
      <c r="L30" s="2">
        <f ca="1">表格1[[#This Row],[第9年]]*(1+_xlfn.NORM.INV(RAND(),平均報酬率,平均標準差))</f>
        <v>245.52598873389567</v>
      </c>
    </row>
    <row r="31" spans="1:12" x14ac:dyDescent="0.25">
      <c r="A31" s="1">
        <v>3</v>
      </c>
      <c r="B31" s="1">
        <f t="shared" si="0"/>
        <v>100</v>
      </c>
      <c r="C31" s="2">
        <f ca="1">表格1[[#This Row],[期初]]*(1+_xlfn.NORM.INV(RAND(),平均報酬率,平均標準差))</f>
        <v>109.47625449803144</v>
      </c>
      <c r="D31" s="2">
        <f ca="1">表格1[[#This Row],[第1年]]*(1+_xlfn.NORM.INV(RAND(),平均報酬率,平均標準差))</f>
        <v>105.02631378610874</v>
      </c>
      <c r="E31" s="2">
        <f ca="1">表格1[[#This Row],[第2年]]*(1+_xlfn.NORM.INV(RAND(),平均報酬率,平均標準差))</f>
        <v>114.09798632269758</v>
      </c>
      <c r="F31" s="2">
        <f ca="1">表格1[[#This Row],[第3年]]*(1+_xlfn.NORM.INV(RAND(),平均報酬率,平均標準差))</f>
        <v>130.10909536201981</v>
      </c>
      <c r="G31" s="2">
        <f ca="1">表格1[[#This Row],[第4年]]*(1+_xlfn.NORM.INV(RAND(),平均報酬率,平均標準差))</f>
        <v>144.80122867893388</v>
      </c>
      <c r="H31" s="2">
        <f ca="1">表格1[[#This Row],[第5年]]*(1+_xlfn.NORM.INV(RAND(),平均報酬率,平均標準差))</f>
        <v>160.98373114476004</v>
      </c>
      <c r="I31" s="2">
        <f ca="1">表格1[[#This Row],[第6年]]*(1+_xlfn.NORM.INV(RAND(),平均報酬率,平均標準差))</f>
        <v>167.44393923010753</v>
      </c>
      <c r="J31" s="2">
        <f ca="1">表格1[[#This Row],[第7年]]*(1+_xlfn.NORM.INV(RAND(),平均報酬率,平均標準差))</f>
        <v>170.71825832947263</v>
      </c>
      <c r="K31" s="2">
        <f ca="1">表格1[[#This Row],[第8年]]*(1+_xlfn.NORM.INV(RAND(),平均報酬率,平均標準差))</f>
        <v>177.18333876187322</v>
      </c>
      <c r="L31" s="2">
        <f ca="1">表格1[[#This Row],[第9年]]*(1+_xlfn.NORM.INV(RAND(),平均報酬率,平均標準差))</f>
        <v>202.83241736383289</v>
      </c>
    </row>
    <row r="32" spans="1:12" x14ac:dyDescent="0.25">
      <c r="A32" s="1">
        <v>4</v>
      </c>
      <c r="B32" s="1">
        <f t="shared" si="0"/>
        <v>100</v>
      </c>
      <c r="C32" s="2">
        <f ca="1">表格1[[#This Row],[期初]]*(1+_xlfn.NORM.INV(RAND(),平均報酬率,平均標準差))</f>
        <v>101.97784248395124</v>
      </c>
      <c r="D32" s="2">
        <f ca="1">表格1[[#This Row],[第1年]]*(1+_xlfn.NORM.INV(RAND(),平均報酬率,平均標準差))</f>
        <v>100.78495179313317</v>
      </c>
      <c r="E32" s="2">
        <f ca="1">表格1[[#This Row],[第2年]]*(1+_xlfn.NORM.INV(RAND(),平均報酬率,平均標準差))</f>
        <v>110.99909308976902</v>
      </c>
      <c r="F32" s="2">
        <f ca="1">表格1[[#This Row],[第3年]]*(1+_xlfn.NORM.INV(RAND(),平均報酬率,平均標準差))</f>
        <v>115.80810997948515</v>
      </c>
      <c r="G32" s="2">
        <f ca="1">表格1[[#This Row],[第4年]]*(1+_xlfn.NORM.INV(RAND(),平均報酬率,平均標準差))</f>
        <v>133.04370307534333</v>
      </c>
      <c r="H32" s="2">
        <f ca="1">表格1[[#This Row],[第5年]]*(1+_xlfn.NORM.INV(RAND(),平均報酬率,平均標準差))</f>
        <v>135.46367087623813</v>
      </c>
      <c r="I32" s="2">
        <f ca="1">表格1[[#This Row],[第6年]]*(1+_xlfn.NORM.INV(RAND(),平均報酬率,平均標準差))</f>
        <v>150.43020030840447</v>
      </c>
      <c r="J32" s="2">
        <f ca="1">表格1[[#This Row],[第7年]]*(1+_xlfn.NORM.INV(RAND(),平均報酬率,平均標準差))</f>
        <v>157.50467657774274</v>
      </c>
      <c r="K32" s="2">
        <f ca="1">表格1[[#This Row],[第8年]]*(1+_xlfn.NORM.INV(RAND(),平均報酬率,平均標準差))</f>
        <v>165.10476800842932</v>
      </c>
      <c r="L32" s="2">
        <f ca="1">表格1[[#This Row],[第9年]]*(1+_xlfn.NORM.INV(RAND(),平均報酬率,平均標準差))</f>
        <v>179.31638412289004</v>
      </c>
    </row>
    <row r="33" spans="1:12" x14ac:dyDescent="0.25">
      <c r="A33" s="1">
        <v>5</v>
      </c>
      <c r="B33" s="1">
        <f t="shared" si="0"/>
        <v>100</v>
      </c>
      <c r="C33" s="2">
        <f ca="1">表格1[[#This Row],[期初]]*(1+_xlfn.NORM.INV(RAND(),平均報酬率,平均標準差))</f>
        <v>107.85236785357925</v>
      </c>
      <c r="D33" s="2">
        <f ca="1">表格1[[#This Row],[第1年]]*(1+_xlfn.NORM.INV(RAND(),平均報酬率,平均標準差))</f>
        <v>117.92886053905723</v>
      </c>
      <c r="E33" s="2">
        <f ca="1">表格1[[#This Row],[第2年]]*(1+_xlfn.NORM.INV(RAND(),平均報酬率,平均標準差))</f>
        <v>129.97558460891494</v>
      </c>
      <c r="F33" s="2">
        <f ca="1">表格1[[#This Row],[第3年]]*(1+_xlfn.NORM.INV(RAND(),平均報酬率,平均標準差))</f>
        <v>141.83714228526995</v>
      </c>
      <c r="G33" s="2">
        <f ca="1">表格1[[#This Row],[第4年]]*(1+_xlfn.NORM.INV(RAND(),平均報酬率,平均標準差))</f>
        <v>160.51735583676515</v>
      </c>
      <c r="H33" s="2">
        <f ca="1">表格1[[#This Row],[第5年]]*(1+_xlfn.NORM.INV(RAND(),平均報酬率,平均標準差))</f>
        <v>178.75148802700571</v>
      </c>
      <c r="I33" s="2">
        <f ca="1">表格1[[#This Row],[第6年]]*(1+_xlfn.NORM.INV(RAND(),平均報酬率,平均標準差))</f>
        <v>204.77033234437752</v>
      </c>
      <c r="J33" s="2">
        <f ca="1">表格1[[#This Row],[第7年]]*(1+_xlfn.NORM.INV(RAND(),平均報酬率,平均標準差))</f>
        <v>201.63493189584329</v>
      </c>
      <c r="K33" s="2">
        <f ca="1">表格1[[#This Row],[第8年]]*(1+_xlfn.NORM.INV(RAND(),平均報酬率,平均標準差))</f>
        <v>211.90579268644669</v>
      </c>
      <c r="L33" s="2">
        <f ca="1">表格1[[#This Row],[第9年]]*(1+_xlfn.NORM.INV(RAND(),平均報酬率,平均標準差))</f>
        <v>232.42953007241849</v>
      </c>
    </row>
    <row r="34" spans="1:12" x14ac:dyDescent="0.25">
      <c r="A34" s="1">
        <v>6</v>
      </c>
      <c r="B34" s="1">
        <f t="shared" si="0"/>
        <v>100</v>
      </c>
      <c r="C34" s="2">
        <f ca="1">表格1[[#This Row],[期初]]*(1+_xlfn.NORM.INV(RAND(),平均報酬率,平均標準差))</f>
        <v>112.59093522843766</v>
      </c>
      <c r="D34" s="2">
        <f ca="1">表格1[[#This Row],[第1年]]*(1+_xlfn.NORM.INV(RAND(),平均報酬率,平均標準差))</f>
        <v>120.13259701257431</v>
      </c>
      <c r="E34" s="2">
        <f ca="1">表格1[[#This Row],[第2年]]*(1+_xlfn.NORM.INV(RAND(),平均報酬率,平均標準差))</f>
        <v>128.75094965735533</v>
      </c>
      <c r="F34" s="2">
        <f ca="1">表格1[[#This Row],[第3年]]*(1+_xlfn.NORM.INV(RAND(),平均報酬率,平均標準差))</f>
        <v>151.42644178669198</v>
      </c>
      <c r="G34" s="2">
        <f ca="1">表格1[[#This Row],[第4年]]*(1+_xlfn.NORM.INV(RAND(),平均報酬率,平均標準差))</f>
        <v>152.36605893171151</v>
      </c>
      <c r="H34" s="2">
        <f ca="1">表格1[[#This Row],[第5年]]*(1+_xlfn.NORM.INV(RAND(),平均報酬率,平均標準差))</f>
        <v>158.19126178171501</v>
      </c>
      <c r="I34" s="2">
        <f ca="1">表格1[[#This Row],[第6年]]*(1+_xlfn.NORM.INV(RAND(),平均報酬率,平均標準差))</f>
        <v>170.32654576197129</v>
      </c>
      <c r="J34" s="2">
        <f ca="1">表格1[[#This Row],[第7年]]*(1+_xlfn.NORM.INV(RAND(),平均報酬率,平均標準差))</f>
        <v>176.10477906641026</v>
      </c>
      <c r="K34" s="2">
        <f ca="1">表格1[[#This Row],[第8年]]*(1+_xlfn.NORM.INV(RAND(),平均報酬率,平均標準差))</f>
        <v>175.03421045861134</v>
      </c>
      <c r="L34" s="2">
        <f ca="1">表格1[[#This Row],[第9年]]*(1+_xlfn.NORM.INV(RAND(),平均報酬率,平均標準差))</f>
        <v>188.8945590887873</v>
      </c>
    </row>
    <row r="35" spans="1:12" x14ac:dyDescent="0.25">
      <c r="A35" s="1">
        <v>7</v>
      </c>
      <c r="B35" s="1">
        <f t="shared" si="0"/>
        <v>100</v>
      </c>
      <c r="C35" s="2">
        <f ca="1">表格1[[#This Row],[期初]]*(1+_xlfn.NORM.INV(RAND(),平均報酬率,平均標準差))</f>
        <v>96.557636735491798</v>
      </c>
      <c r="D35" s="2">
        <f ca="1">表格1[[#This Row],[第1年]]*(1+_xlfn.NORM.INV(RAND(),平均報酬率,平均標準差))</f>
        <v>104.5489842683418</v>
      </c>
      <c r="E35" s="2">
        <f ca="1">表格1[[#This Row],[第2年]]*(1+_xlfn.NORM.INV(RAND(),平均報酬率,平均標準差))</f>
        <v>112.16227137968849</v>
      </c>
      <c r="F35" s="2">
        <f ca="1">表格1[[#This Row],[第3年]]*(1+_xlfn.NORM.INV(RAND(),平均報酬率,平均標準差))</f>
        <v>125.45126014305222</v>
      </c>
      <c r="G35" s="2">
        <f ca="1">表格1[[#This Row],[第4年]]*(1+_xlfn.NORM.INV(RAND(),平均報酬率,平均標準差))</f>
        <v>128.75868138615556</v>
      </c>
      <c r="H35" s="2">
        <f ca="1">表格1[[#This Row],[第5年]]*(1+_xlfn.NORM.INV(RAND(),平均報酬率,平均標準差))</f>
        <v>140.07061474597921</v>
      </c>
      <c r="I35" s="2">
        <f ca="1">表格1[[#This Row],[第6年]]*(1+_xlfn.NORM.INV(RAND(),平均報酬率,平均標準差))</f>
        <v>146.89427940692985</v>
      </c>
      <c r="J35" s="2">
        <f ca="1">表格1[[#This Row],[第7年]]*(1+_xlfn.NORM.INV(RAND(),平均報酬率,平均標準差))</f>
        <v>158.4023453819795</v>
      </c>
      <c r="K35" s="2">
        <f ca="1">表格1[[#This Row],[第8年]]*(1+_xlfn.NORM.INV(RAND(),平均報酬率,平均標準差))</f>
        <v>181.78487626314555</v>
      </c>
      <c r="L35" s="2">
        <f ca="1">表格1[[#This Row],[第9年]]*(1+_xlfn.NORM.INV(RAND(),平均報酬率,平均標準差))</f>
        <v>205.25528340276071</v>
      </c>
    </row>
    <row r="36" spans="1:12" x14ac:dyDescent="0.25">
      <c r="A36" s="1">
        <v>8</v>
      </c>
      <c r="B36" s="1">
        <f t="shared" si="0"/>
        <v>100</v>
      </c>
      <c r="C36" s="2">
        <f ca="1">表格1[[#This Row],[期初]]*(1+_xlfn.NORM.INV(RAND(),平均報酬率,平均標準差))</f>
        <v>105.05845786133821</v>
      </c>
      <c r="D36" s="2">
        <f ca="1">表格1[[#This Row],[第1年]]*(1+_xlfn.NORM.INV(RAND(),平均報酬率,平均標準差))</f>
        <v>124.50672537990938</v>
      </c>
      <c r="E36" s="2">
        <f ca="1">表格1[[#This Row],[第2年]]*(1+_xlfn.NORM.INV(RAND(),平均報酬率,平均標準差))</f>
        <v>140.37105391356573</v>
      </c>
      <c r="F36" s="2">
        <f ca="1">表格1[[#This Row],[第3年]]*(1+_xlfn.NORM.INV(RAND(),平均報酬率,平均標準差))</f>
        <v>166.77463342857294</v>
      </c>
      <c r="G36" s="2">
        <f ca="1">表格1[[#This Row],[第4年]]*(1+_xlfn.NORM.INV(RAND(),平均報酬率,平均標準差))</f>
        <v>172.25683221978181</v>
      </c>
      <c r="H36" s="2">
        <f ca="1">表格1[[#This Row],[第5年]]*(1+_xlfn.NORM.INV(RAND(),平均報酬率,平均標準差))</f>
        <v>189.01894050542032</v>
      </c>
      <c r="I36" s="2">
        <f ca="1">表格1[[#This Row],[第6年]]*(1+_xlfn.NORM.INV(RAND(),平均報酬率,平均標準差))</f>
        <v>208.12381454614061</v>
      </c>
      <c r="J36" s="2">
        <f ca="1">表格1[[#This Row],[第7年]]*(1+_xlfn.NORM.INV(RAND(),平均報酬率,平均標準差))</f>
        <v>209.60822410443197</v>
      </c>
      <c r="K36" s="2">
        <f ca="1">表格1[[#This Row],[第8年]]*(1+_xlfn.NORM.INV(RAND(),平均報酬率,平均標準差))</f>
        <v>232.49826083453064</v>
      </c>
      <c r="L36" s="2">
        <f ca="1">表格1[[#This Row],[第9年]]*(1+_xlfn.NORM.INV(RAND(),平均報酬率,平均標準差))</f>
        <v>245.33082686376721</v>
      </c>
    </row>
    <row r="37" spans="1:12" x14ac:dyDescent="0.25">
      <c r="A37" s="1">
        <v>9</v>
      </c>
      <c r="B37" s="1">
        <f t="shared" si="0"/>
        <v>100</v>
      </c>
      <c r="C37" s="2">
        <f ca="1">表格1[[#This Row],[期初]]*(1+_xlfn.NORM.INV(RAND(),平均報酬率,平均標準差))</f>
        <v>113.47919010194612</v>
      </c>
      <c r="D37" s="2">
        <f ca="1">表格1[[#This Row],[第1年]]*(1+_xlfn.NORM.INV(RAND(),平均報酬率,平均標準差))</f>
        <v>125.08391096292563</v>
      </c>
      <c r="E37" s="2">
        <f ca="1">表格1[[#This Row],[第2年]]*(1+_xlfn.NORM.INV(RAND(),平均報酬率,平均標準差))</f>
        <v>128.00694798187106</v>
      </c>
      <c r="F37" s="2">
        <f ca="1">表格1[[#This Row],[第3年]]*(1+_xlfn.NORM.INV(RAND(),平均報酬率,平均標準差))</f>
        <v>142.35401483190222</v>
      </c>
      <c r="G37" s="2">
        <f ca="1">表格1[[#This Row],[第4年]]*(1+_xlfn.NORM.INV(RAND(),平均報酬率,平均標準差))</f>
        <v>139.4160830677213</v>
      </c>
      <c r="H37" s="2">
        <f ca="1">表格1[[#This Row],[第5年]]*(1+_xlfn.NORM.INV(RAND(),平均報酬率,平均標準差))</f>
        <v>155.97417540751198</v>
      </c>
      <c r="I37" s="2">
        <f ca="1">表格1[[#This Row],[第6年]]*(1+_xlfn.NORM.INV(RAND(),平均報酬率,平均標準差))</f>
        <v>160.62164688438654</v>
      </c>
      <c r="J37" s="2">
        <f ca="1">表格1[[#This Row],[第7年]]*(1+_xlfn.NORM.INV(RAND(),平均報酬率,平均標準差))</f>
        <v>179.27344908143647</v>
      </c>
      <c r="K37" s="2">
        <f ca="1">表格1[[#This Row],[第8年]]*(1+_xlfn.NORM.INV(RAND(),平均報酬率,平均標準差))</f>
        <v>182.16875862658904</v>
      </c>
      <c r="L37" s="2">
        <f ca="1">表格1[[#This Row],[第9年]]*(1+_xlfn.NORM.INV(RAND(),平均報酬率,平均標準差))</f>
        <v>209.15378154521341</v>
      </c>
    </row>
    <row r="38" spans="1:12" x14ac:dyDescent="0.25">
      <c r="A38" s="1">
        <v>10</v>
      </c>
      <c r="B38" s="1">
        <f t="shared" si="0"/>
        <v>100</v>
      </c>
      <c r="C38" s="2">
        <f ca="1">表格1[[#This Row],[期初]]*(1+_xlfn.NORM.INV(RAND(),平均報酬率,平均標準差))</f>
        <v>103.90865567730496</v>
      </c>
      <c r="D38" s="2">
        <f ca="1">表格1[[#This Row],[第1年]]*(1+_xlfn.NORM.INV(RAND(),平均報酬率,平均標準差))</f>
        <v>112.20605414268144</v>
      </c>
      <c r="E38" s="2">
        <f ca="1">表格1[[#This Row],[第2年]]*(1+_xlfn.NORM.INV(RAND(),平均報酬率,平均標準差))</f>
        <v>119.03306150217996</v>
      </c>
      <c r="F38" s="2">
        <f ca="1">表格1[[#This Row],[第3年]]*(1+_xlfn.NORM.INV(RAND(),平均報酬率,平均標準差))</f>
        <v>130.23573226548092</v>
      </c>
      <c r="G38" s="2">
        <f ca="1">表格1[[#This Row],[第4年]]*(1+_xlfn.NORM.INV(RAND(),平均報酬率,平均標準差))</f>
        <v>137.63619717274753</v>
      </c>
      <c r="H38" s="2">
        <f ca="1">表格1[[#This Row],[第5年]]*(1+_xlfn.NORM.INV(RAND(),平均報酬率,平均標準差))</f>
        <v>143.38934239473463</v>
      </c>
      <c r="I38" s="2">
        <f ca="1">表格1[[#This Row],[第6年]]*(1+_xlfn.NORM.INV(RAND(),平均報酬率,平均標準差))</f>
        <v>161.99892738142117</v>
      </c>
      <c r="J38" s="2">
        <f ca="1">表格1[[#This Row],[第7年]]*(1+_xlfn.NORM.INV(RAND(),平均報酬率,平均標準差))</f>
        <v>177.64872390456193</v>
      </c>
      <c r="K38" s="2">
        <f ca="1">表格1[[#This Row],[第8年]]*(1+_xlfn.NORM.INV(RAND(),平均報酬率,平均標準差))</f>
        <v>185.52664934929354</v>
      </c>
      <c r="L38" s="2">
        <f ca="1">表格1[[#This Row],[第9年]]*(1+_xlfn.NORM.INV(RAND(),平均報酬率,平均標準差))</f>
        <v>184.60609389039055</v>
      </c>
    </row>
    <row r="39" spans="1:12" x14ac:dyDescent="0.25">
      <c r="A39" s="1">
        <v>11</v>
      </c>
      <c r="B39" s="1">
        <f t="shared" si="0"/>
        <v>100</v>
      </c>
      <c r="C39" s="2">
        <f ca="1">表格1[[#This Row],[期初]]*(1+_xlfn.NORM.INV(RAND(),平均報酬率,平均標準差))</f>
        <v>111.91564882002947</v>
      </c>
      <c r="D39" s="2">
        <f ca="1">表格1[[#This Row],[第1年]]*(1+_xlfn.NORM.INV(RAND(),平均報酬率,平均標準差))</f>
        <v>113.60607267677763</v>
      </c>
      <c r="E39" s="2">
        <f ca="1">表格1[[#This Row],[第2年]]*(1+_xlfn.NORM.INV(RAND(),平均報酬率,平均標準差))</f>
        <v>124.07187505242375</v>
      </c>
      <c r="F39" s="2">
        <f ca="1">表格1[[#This Row],[第3年]]*(1+_xlfn.NORM.INV(RAND(),平均報酬率,平均標準差))</f>
        <v>139.32257782441246</v>
      </c>
      <c r="G39" s="2">
        <f ca="1">表格1[[#This Row],[第4年]]*(1+_xlfn.NORM.INV(RAND(),平均報酬率,平均標準差))</f>
        <v>134.95250180620806</v>
      </c>
      <c r="H39" s="2">
        <f ca="1">表格1[[#This Row],[第5年]]*(1+_xlfn.NORM.INV(RAND(),平均報酬率,平均標準差))</f>
        <v>146.07866998951781</v>
      </c>
      <c r="I39" s="2">
        <f ca="1">表格1[[#This Row],[第6年]]*(1+_xlfn.NORM.INV(RAND(),平均報酬率,平均標準差))</f>
        <v>162.52940250249887</v>
      </c>
      <c r="J39" s="2">
        <f ca="1">表格1[[#This Row],[第7年]]*(1+_xlfn.NORM.INV(RAND(),平均報酬率,平均標準差))</f>
        <v>171.81389119662148</v>
      </c>
      <c r="K39" s="2">
        <f ca="1">表格1[[#This Row],[第8年]]*(1+_xlfn.NORM.INV(RAND(),平均報酬率,平均標準差))</f>
        <v>183.4513857612906</v>
      </c>
      <c r="L39" s="2">
        <f ca="1">表格1[[#This Row],[第9年]]*(1+_xlfn.NORM.INV(RAND(),平均報酬率,平均標準差))</f>
        <v>193.80168933262874</v>
      </c>
    </row>
    <row r="40" spans="1:12" x14ac:dyDescent="0.25">
      <c r="A40" s="1">
        <v>12</v>
      </c>
      <c r="B40" s="1">
        <f t="shared" si="0"/>
        <v>100</v>
      </c>
      <c r="C40" s="2">
        <f ca="1">表格1[[#This Row],[期初]]*(1+_xlfn.NORM.INV(RAND(),平均報酬率,平均標準差))</f>
        <v>102.51559056056013</v>
      </c>
      <c r="D40" s="2">
        <f ca="1">表格1[[#This Row],[第1年]]*(1+_xlfn.NORM.INV(RAND(),平均報酬率,平均標準差))</f>
        <v>114.49552775463727</v>
      </c>
      <c r="E40" s="2">
        <f ca="1">表格1[[#This Row],[第2年]]*(1+_xlfn.NORM.INV(RAND(),平均報酬率,平均標準差))</f>
        <v>120.04038339024284</v>
      </c>
      <c r="F40" s="2">
        <f ca="1">表格1[[#This Row],[第3年]]*(1+_xlfn.NORM.INV(RAND(),平均報酬率,平均標準差))</f>
        <v>123.91956453059457</v>
      </c>
      <c r="G40" s="2">
        <f ca="1">表格1[[#This Row],[第4年]]*(1+_xlfn.NORM.INV(RAND(),平均報酬率,平均標準差))</f>
        <v>130.55878500934699</v>
      </c>
      <c r="H40" s="2">
        <f ca="1">表格1[[#This Row],[第5年]]*(1+_xlfn.NORM.INV(RAND(),平均報酬率,平均標準差))</f>
        <v>145.97771985763148</v>
      </c>
      <c r="I40" s="2">
        <f ca="1">表格1[[#This Row],[第6年]]*(1+_xlfn.NORM.INV(RAND(),平均報酬率,平均標準差))</f>
        <v>168.89332116400362</v>
      </c>
      <c r="J40" s="2">
        <f ca="1">表格1[[#This Row],[第7年]]*(1+_xlfn.NORM.INV(RAND(),平均報酬率,平均標準差))</f>
        <v>177.11193030915214</v>
      </c>
      <c r="K40" s="2">
        <f ca="1">表格1[[#This Row],[第8年]]*(1+_xlfn.NORM.INV(RAND(),平均報酬率,平均標準差))</f>
        <v>202.58532259365236</v>
      </c>
      <c r="L40" s="2">
        <f ca="1">表格1[[#This Row],[第9年]]*(1+_xlfn.NORM.INV(RAND(),平均報酬率,平均標準差))</f>
        <v>217.64219013046971</v>
      </c>
    </row>
    <row r="41" spans="1:12" x14ac:dyDescent="0.25">
      <c r="A41" s="1">
        <v>13</v>
      </c>
      <c r="B41" s="1">
        <f t="shared" si="0"/>
        <v>100</v>
      </c>
      <c r="C41" s="2">
        <f ca="1">表格1[[#This Row],[期初]]*(1+_xlfn.NORM.INV(RAND(),平均報酬率,平均標準差))</f>
        <v>108.31183884543552</v>
      </c>
      <c r="D41" s="2">
        <f ca="1">表格1[[#This Row],[第1年]]*(1+_xlfn.NORM.INV(RAND(),平均報酬率,平均標準差))</f>
        <v>115.93996392621897</v>
      </c>
      <c r="E41" s="2">
        <f ca="1">表格1[[#This Row],[第2年]]*(1+_xlfn.NORM.INV(RAND(),平均報酬率,平均標準差))</f>
        <v>132.31194797394852</v>
      </c>
      <c r="F41" s="2">
        <f ca="1">表格1[[#This Row],[第3年]]*(1+_xlfn.NORM.INV(RAND(),平均報酬率,平均標準差))</f>
        <v>139.83955335894828</v>
      </c>
      <c r="G41" s="2">
        <f ca="1">表格1[[#This Row],[第4年]]*(1+_xlfn.NORM.INV(RAND(),平均報酬率,平均標準差))</f>
        <v>153.12379962348311</v>
      </c>
      <c r="H41" s="2">
        <f ca="1">表格1[[#This Row],[第5年]]*(1+_xlfn.NORM.INV(RAND(),平均報酬率,平均標準差))</f>
        <v>164.56780827273462</v>
      </c>
      <c r="I41" s="2">
        <f ca="1">表格1[[#This Row],[第6年]]*(1+_xlfn.NORM.INV(RAND(),平均報酬率,平均標準差))</f>
        <v>194.86730386525099</v>
      </c>
      <c r="J41" s="2">
        <f ca="1">表格1[[#This Row],[第7年]]*(1+_xlfn.NORM.INV(RAND(),平均報酬率,平均標準差))</f>
        <v>213.55862985834645</v>
      </c>
      <c r="K41" s="2">
        <f ca="1">表格1[[#This Row],[第8年]]*(1+_xlfn.NORM.INV(RAND(),平均報酬率,平均標準差))</f>
        <v>238.88793687007939</v>
      </c>
      <c r="L41" s="2">
        <f ca="1">表格1[[#This Row],[第9年]]*(1+_xlfn.NORM.INV(RAND(),平均報酬率,平均標準差))</f>
        <v>274.71491865864539</v>
      </c>
    </row>
    <row r="42" spans="1:12" x14ac:dyDescent="0.25">
      <c r="A42" s="1">
        <v>14</v>
      </c>
      <c r="B42" s="1">
        <f t="shared" si="0"/>
        <v>100</v>
      </c>
      <c r="C42" s="2">
        <f ca="1">表格1[[#This Row],[期初]]*(1+_xlfn.NORM.INV(RAND(),平均報酬率,平均標準差))</f>
        <v>102.80337501571172</v>
      </c>
      <c r="D42" s="2">
        <f ca="1">表格1[[#This Row],[第1年]]*(1+_xlfn.NORM.INV(RAND(),平均報酬率,平均標準差))</f>
        <v>111.33369001738252</v>
      </c>
      <c r="E42" s="2">
        <f ca="1">表格1[[#This Row],[第2年]]*(1+_xlfn.NORM.INV(RAND(),平均報酬率,平均標準差))</f>
        <v>116.03753823886288</v>
      </c>
      <c r="F42" s="2">
        <f ca="1">表格1[[#This Row],[第3年]]*(1+_xlfn.NORM.INV(RAND(),平均報酬率,平均標準差))</f>
        <v>123.72016837509099</v>
      </c>
      <c r="G42" s="2">
        <f ca="1">表格1[[#This Row],[第4年]]*(1+_xlfn.NORM.INV(RAND(),平均報酬率,平均標準差))</f>
        <v>132.21146174110638</v>
      </c>
      <c r="H42" s="2">
        <f ca="1">表格1[[#This Row],[第5年]]*(1+_xlfn.NORM.INV(RAND(),平均報酬率,平均標準差))</f>
        <v>157.32236413019768</v>
      </c>
      <c r="I42" s="2">
        <f ca="1">表格1[[#This Row],[第6年]]*(1+_xlfn.NORM.INV(RAND(),平均報酬率,平均標準差))</f>
        <v>167.53147069415229</v>
      </c>
      <c r="J42" s="2">
        <f ca="1">表格1[[#This Row],[第7年]]*(1+_xlfn.NORM.INV(RAND(),平均報酬率,平均標準差))</f>
        <v>179.59981701157116</v>
      </c>
      <c r="K42" s="2">
        <f ca="1">表格1[[#This Row],[第8年]]*(1+_xlfn.NORM.INV(RAND(),平均報酬率,平均標準差))</f>
        <v>198.11283967290112</v>
      </c>
      <c r="L42" s="2">
        <f ca="1">表格1[[#This Row],[第9年]]*(1+_xlfn.NORM.INV(RAND(),平均報酬率,平均標準差))</f>
        <v>221.45059941454582</v>
      </c>
    </row>
    <row r="43" spans="1:12" x14ac:dyDescent="0.25">
      <c r="A43" s="1">
        <v>15</v>
      </c>
      <c r="B43" s="1">
        <f t="shared" si="0"/>
        <v>100</v>
      </c>
      <c r="C43" s="2">
        <f ca="1">表格1[[#This Row],[期初]]*(1+_xlfn.NORM.INV(RAND(),平均報酬率,平均標準差))</f>
        <v>108.09289052628648</v>
      </c>
      <c r="D43" s="2">
        <f ca="1">表格1[[#This Row],[第1年]]*(1+_xlfn.NORM.INV(RAND(),平均報酬率,平均標準差))</f>
        <v>112.55114764032</v>
      </c>
      <c r="E43" s="2">
        <f ca="1">表格1[[#This Row],[第2年]]*(1+_xlfn.NORM.INV(RAND(),平均報酬率,平均標準差))</f>
        <v>136.57908112257275</v>
      </c>
      <c r="F43" s="2">
        <f ca="1">表格1[[#This Row],[第3年]]*(1+_xlfn.NORM.INV(RAND(),平均報酬率,平均標準差))</f>
        <v>137.63011640212102</v>
      </c>
      <c r="G43" s="2">
        <f ca="1">表格1[[#This Row],[第4年]]*(1+_xlfn.NORM.INV(RAND(),平均報酬率,平均標準差))</f>
        <v>127.84071844063455</v>
      </c>
      <c r="H43" s="2">
        <f ca="1">表格1[[#This Row],[第5年]]*(1+_xlfn.NORM.INV(RAND(),平均報酬率,平均標準差))</f>
        <v>127.71043722876105</v>
      </c>
      <c r="I43" s="2">
        <f ca="1">表格1[[#This Row],[第6年]]*(1+_xlfn.NORM.INV(RAND(),平均報酬率,平均標準差))</f>
        <v>141.73763345592349</v>
      </c>
      <c r="J43" s="2">
        <f ca="1">表格1[[#This Row],[第7年]]*(1+_xlfn.NORM.INV(RAND(),平均報酬率,平均標準差))</f>
        <v>143.84964712922675</v>
      </c>
      <c r="K43" s="2">
        <f ca="1">表格1[[#This Row],[第8年]]*(1+_xlfn.NORM.INV(RAND(),平均報酬率,平均標準差))</f>
        <v>166.29649675700568</v>
      </c>
      <c r="L43" s="2">
        <f ca="1">表格1[[#This Row],[第9年]]*(1+_xlfn.NORM.INV(RAND(),平均報酬率,平均標準差))</f>
        <v>190.1793778533204</v>
      </c>
    </row>
    <row r="44" spans="1:12" x14ac:dyDescent="0.25">
      <c r="A44" s="1">
        <v>16</v>
      </c>
      <c r="B44" s="1">
        <f t="shared" si="0"/>
        <v>100</v>
      </c>
      <c r="C44" s="2">
        <f ca="1">表格1[[#This Row],[期初]]*(1+_xlfn.NORM.INV(RAND(),平均報酬率,平均標準差))</f>
        <v>113.39806138881603</v>
      </c>
      <c r="D44" s="2">
        <f ca="1">表格1[[#This Row],[第1年]]*(1+_xlfn.NORM.INV(RAND(),平均報酬率,平均標準差))</f>
        <v>127.649470676368</v>
      </c>
      <c r="E44" s="2">
        <f ca="1">表格1[[#This Row],[第2年]]*(1+_xlfn.NORM.INV(RAND(),平均報酬率,平均標準差))</f>
        <v>128.94696686134009</v>
      </c>
      <c r="F44" s="2">
        <f ca="1">表格1[[#This Row],[第3年]]*(1+_xlfn.NORM.INV(RAND(),平均報酬率,平均標準差))</f>
        <v>141.78461402670584</v>
      </c>
      <c r="G44" s="2">
        <f ca="1">表格1[[#This Row],[第4年]]*(1+_xlfn.NORM.INV(RAND(),平均報酬率,平均標準差))</f>
        <v>150.66753884086557</v>
      </c>
      <c r="H44" s="2">
        <f ca="1">表格1[[#This Row],[第5年]]*(1+_xlfn.NORM.INV(RAND(),平均報酬率,平均標準差))</f>
        <v>162.12537489862359</v>
      </c>
      <c r="I44" s="2">
        <f ca="1">表格1[[#This Row],[第6年]]*(1+_xlfn.NORM.INV(RAND(),平均報酬率,平均標準差))</f>
        <v>177.0706805221308</v>
      </c>
      <c r="J44" s="2">
        <f ca="1">表格1[[#This Row],[第7年]]*(1+_xlfn.NORM.INV(RAND(),平均報酬率,平均標準差))</f>
        <v>190.71273396131022</v>
      </c>
      <c r="K44" s="2">
        <f ca="1">表格1[[#This Row],[第8年]]*(1+_xlfn.NORM.INV(RAND(),平均報酬率,平均標準差))</f>
        <v>188.20136479975659</v>
      </c>
      <c r="L44" s="2">
        <f ca="1">表格1[[#This Row],[第9年]]*(1+_xlfn.NORM.INV(RAND(),平均報酬率,平均標準差))</f>
        <v>187.02184469127855</v>
      </c>
    </row>
    <row r="45" spans="1:12" x14ac:dyDescent="0.25">
      <c r="A45" s="1">
        <v>17</v>
      </c>
      <c r="B45" s="1">
        <f t="shared" si="0"/>
        <v>100</v>
      </c>
      <c r="C45" s="2">
        <f ca="1">表格1[[#This Row],[期初]]*(1+_xlfn.NORM.INV(RAND(),平均報酬率,平均標準差))</f>
        <v>107.32402412831883</v>
      </c>
      <c r="D45" s="2">
        <f ca="1">表格1[[#This Row],[第1年]]*(1+_xlfn.NORM.INV(RAND(),平均報酬率,平均標準差))</f>
        <v>100.46608551062366</v>
      </c>
      <c r="E45" s="2">
        <f ca="1">表格1[[#This Row],[第2年]]*(1+_xlfn.NORM.INV(RAND(),平均報酬率,平均標準差))</f>
        <v>103.7189074019317</v>
      </c>
      <c r="F45" s="2">
        <f ca="1">表格1[[#This Row],[第3年]]*(1+_xlfn.NORM.INV(RAND(),平均報酬率,平均標準差))</f>
        <v>112.37233045353052</v>
      </c>
      <c r="G45" s="2">
        <f ca="1">表格1[[#This Row],[第4年]]*(1+_xlfn.NORM.INV(RAND(),平均報酬率,平均標準差))</f>
        <v>109.44939111032581</v>
      </c>
      <c r="H45" s="2">
        <f ca="1">表格1[[#This Row],[第5年]]*(1+_xlfn.NORM.INV(RAND(),平均報酬率,平均標準差))</f>
        <v>108.88354474785939</v>
      </c>
      <c r="I45" s="2">
        <f ca="1">表格1[[#This Row],[第6年]]*(1+_xlfn.NORM.INV(RAND(),平均報酬率,平均標準差))</f>
        <v>114.09868679715154</v>
      </c>
      <c r="J45" s="2">
        <f ca="1">表格1[[#This Row],[第7年]]*(1+_xlfn.NORM.INV(RAND(),平均報酬率,平均標準差))</f>
        <v>114.21224849413714</v>
      </c>
      <c r="K45" s="2">
        <f ca="1">表格1[[#This Row],[第8年]]*(1+_xlfn.NORM.INV(RAND(),平均報酬率,平均標準差))</f>
        <v>126.77309767841479</v>
      </c>
      <c r="L45" s="2">
        <f ca="1">表格1[[#This Row],[第9年]]*(1+_xlfn.NORM.INV(RAND(),平均報酬率,平均標準差))</f>
        <v>129.91631387304542</v>
      </c>
    </row>
    <row r="46" spans="1:12" x14ac:dyDescent="0.25">
      <c r="A46" s="1">
        <v>18</v>
      </c>
      <c r="B46" s="1">
        <f t="shared" si="0"/>
        <v>100</v>
      </c>
      <c r="C46" s="2">
        <f ca="1">表格1[[#This Row],[期初]]*(1+_xlfn.NORM.INV(RAND(),平均報酬率,平均標準差))</f>
        <v>109.9598040296416</v>
      </c>
      <c r="D46" s="2">
        <f ca="1">表格1[[#This Row],[第1年]]*(1+_xlfn.NORM.INV(RAND(),平均報酬率,平均標準差))</f>
        <v>114.38154246395059</v>
      </c>
      <c r="E46" s="2">
        <f ca="1">表格1[[#This Row],[第2年]]*(1+_xlfn.NORM.INV(RAND(),平均報酬率,平均標準差))</f>
        <v>119.58455770559473</v>
      </c>
      <c r="F46" s="2">
        <f ca="1">表格1[[#This Row],[第3年]]*(1+_xlfn.NORM.INV(RAND(),平均報酬率,平均標準差))</f>
        <v>120.90101207752207</v>
      </c>
      <c r="G46" s="2">
        <f ca="1">表格1[[#This Row],[第4年]]*(1+_xlfn.NORM.INV(RAND(),平均報酬率,平均標準差))</f>
        <v>123.37517993221932</v>
      </c>
      <c r="H46" s="2">
        <f ca="1">表格1[[#This Row],[第5年]]*(1+_xlfn.NORM.INV(RAND(),平均報酬率,平均標準差))</f>
        <v>130.0863940459673</v>
      </c>
      <c r="I46" s="2">
        <f ca="1">表格1[[#This Row],[第6年]]*(1+_xlfn.NORM.INV(RAND(),平均報酬率,平均標準差))</f>
        <v>137.79631040042435</v>
      </c>
      <c r="J46" s="2">
        <f ca="1">表格1[[#This Row],[第7年]]*(1+_xlfn.NORM.INV(RAND(),平均報酬率,平均標準差))</f>
        <v>161.24079431604486</v>
      </c>
      <c r="K46" s="2">
        <f ca="1">表格1[[#This Row],[第8年]]*(1+_xlfn.NORM.INV(RAND(),平均報酬率,平均標準差))</f>
        <v>175.38533456677149</v>
      </c>
      <c r="L46" s="2">
        <f ca="1">表格1[[#This Row],[第9年]]*(1+_xlfn.NORM.INV(RAND(),平均報酬率,平均標準差))</f>
        <v>192.09701800165314</v>
      </c>
    </row>
    <row r="47" spans="1:12" x14ac:dyDescent="0.25">
      <c r="A47" s="1">
        <v>19</v>
      </c>
      <c r="B47" s="1">
        <f t="shared" si="0"/>
        <v>100</v>
      </c>
      <c r="C47" s="2">
        <f ca="1">表格1[[#This Row],[期初]]*(1+_xlfn.NORM.INV(RAND(),平均報酬率,平均標準差))</f>
        <v>94.32259011976592</v>
      </c>
      <c r="D47" s="2">
        <f ca="1">表格1[[#This Row],[第1年]]*(1+_xlfn.NORM.INV(RAND(),平均報酬率,平均標準差))</f>
        <v>106.27338546330478</v>
      </c>
      <c r="E47" s="2">
        <f ca="1">表格1[[#This Row],[第2年]]*(1+_xlfn.NORM.INV(RAND(),平均報酬率,平均標準差))</f>
        <v>124.25852567757778</v>
      </c>
      <c r="F47" s="2">
        <f ca="1">表格1[[#This Row],[第3年]]*(1+_xlfn.NORM.INV(RAND(),平均報酬率,平均標準差))</f>
        <v>130.66555463998901</v>
      </c>
      <c r="G47" s="2">
        <f ca="1">表格1[[#This Row],[第4年]]*(1+_xlfn.NORM.INV(RAND(),平均報酬率,平均標準差))</f>
        <v>136.33226422090976</v>
      </c>
      <c r="H47" s="2">
        <f ca="1">表格1[[#This Row],[第5年]]*(1+_xlfn.NORM.INV(RAND(),平均報酬率,平均標準差))</f>
        <v>144.48597340400178</v>
      </c>
      <c r="I47" s="2">
        <f ca="1">表格1[[#This Row],[第6年]]*(1+_xlfn.NORM.INV(RAND(),平均報酬率,平均標準差))</f>
        <v>150.24618288368322</v>
      </c>
      <c r="J47" s="2">
        <f ca="1">表格1[[#This Row],[第7年]]*(1+_xlfn.NORM.INV(RAND(),平均報酬率,平均標準差))</f>
        <v>167.49492945421738</v>
      </c>
      <c r="K47" s="2">
        <f ca="1">表格1[[#This Row],[第8年]]*(1+_xlfn.NORM.INV(RAND(),平均報酬率,平均標準差))</f>
        <v>182.93347120839772</v>
      </c>
      <c r="L47" s="2">
        <f ca="1">表格1[[#This Row],[第9年]]*(1+_xlfn.NORM.INV(RAND(),平均報酬率,平均標準差))</f>
        <v>190.98810662706819</v>
      </c>
    </row>
    <row r="48" spans="1:12" x14ac:dyDescent="0.25">
      <c r="A48" s="1">
        <v>20</v>
      </c>
      <c r="B48" s="1">
        <f t="shared" si="0"/>
        <v>100</v>
      </c>
      <c r="C48" s="2">
        <f ca="1">表格1[[#This Row],[期初]]*(1+_xlfn.NORM.INV(RAND(),平均報酬率,平均標準差))</f>
        <v>101.5860400343153</v>
      </c>
      <c r="D48" s="2">
        <f ca="1">表格1[[#This Row],[第1年]]*(1+_xlfn.NORM.INV(RAND(),平均報酬率,平均標準差))</f>
        <v>117.704358381327</v>
      </c>
      <c r="E48" s="2">
        <f ca="1">表格1[[#This Row],[第2年]]*(1+_xlfn.NORM.INV(RAND(),平均報酬率,平均標準差))</f>
        <v>132.56749258439231</v>
      </c>
      <c r="F48" s="2">
        <f ca="1">表格1[[#This Row],[第3年]]*(1+_xlfn.NORM.INV(RAND(),平均報酬率,平均標準差))</f>
        <v>140.1517936401244</v>
      </c>
      <c r="G48" s="2">
        <f ca="1">表格1[[#This Row],[第4年]]*(1+_xlfn.NORM.INV(RAND(),平均報酬率,平均標準差))</f>
        <v>150.34546375017288</v>
      </c>
      <c r="H48" s="2">
        <f ca="1">表格1[[#This Row],[第5年]]*(1+_xlfn.NORM.INV(RAND(),平均報酬率,平均標準差))</f>
        <v>179.19617919521792</v>
      </c>
      <c r="I48" s="2">
        <f ca="1">表格1[[#This Row],[第6年]]*(1+_xlfn.NORM.INV(RAND(),平均報酬率,平均標準差))</f>
        <v>185.96285184635198</v>
      </c>
      <c r="J48" s="2">
        <f ca="1">表格1[[#This Row],[第7年]]*(1+_xlfn.NORM.INV(RAND(),平均報酬率,平均標準差))</f>
        <v>197.54693575988202</v>
      </c>
      <c r="K48" s="2">
        <f ca="1">表格1[[#This Row],[第8年]]*(1+_xlfn.NORM.INV(RAND(),平均報酬率,平均標準差))</f>
        <v>221.78128171231211</v>
      </c>
      <c r="L48" s="2">
        <f ca="1">表格1[[#This Row],[第9年]]*(1+_xlfn.NORM.INV(RAND(),平均報酬率,平均標準差))</f>
        <v>236.29687405235089</v>
      </c>
    </row>
    <row r="49" spans="1:12" x14ac:dyDescent="0.25">
      <c r="A49" s="1">
        <v>21</v>
      </c>
      <c r="B49" s="1">
        <f t="shared" si="0"/>
        <v>100</v>
      </c>
      <c r="C49" s="2">
        <f ca="1">表格1[[#This Row],[期初]]*(1+_xlfn.NORM.INV(RAND(),平均報酬率,平均標準差))</f>
        <v>108.69254010843919</v>
      </c>
      <c r="D49" s="2">
        <f ca="1">表格1[[#This Row],[第1年]]*(1+_xlfn.NORM.INV(RAND(),平均報酬率,平均標準差))</f>
        <v>118.06352277410555</v>
      </c>
      <c r="E49" s="2">
        <f ca="1">表格1[[#This Row],[第2年]]*(1+_xlfn.NORM.INV(RAND(),平均報酬率,平均標準差))</f>
        <v>123.04245972042918</v>
      </c>
      <c r="F49" s="2">
        <f ca="1">表格1[[#This Row],[第3年]]*(1+_xlfn.NORM.INV(RAND(),平均報酬率,平均標準差))</f>
        <v>131.45976677296323</v>
      </c>
      <c r="G49" s="2">
        <f ca="1">表格1[[#This Row],[第4年]]*(1+_xlfn.NORM.INV(RAND(),平均報酬率,平均標準差))</f>
        <v>140.92489997873463</v>
      </c>
      <c r="H49" s="2">
        <f ca="1">表格1[[#This Row],[第5年]]*(1+_xlfn.NORM.INV(RAND(),平均報酬率,平均標準差))</f>
        <v>143.26810799458596</v>
      </c>
      <c r="I49" s="2">
        <f ca="1">表格1[[#This Row],[第6年]]*(1+_xlfn.NORM.INV(RAND(),平均報酬率,平均標準差))</f>
        <v>136.77987990751242</v>
      </c>
      <c r="J49" s="2">
        <f ca="1">表格1[[#This Row],[第7年]]*(1+_xlfn.NORM.INV(RAND(),平均報酬率,平均標準差))</f>
        <v>144.15385301946432</v>
      </c>
      <c r="K49" s="2">
        <f ca="1">表格1[[#This Row],[第8年]]*(1+_xlfn.NORM.INV(RAND(),平均報酬率,平均標準差))</f>
        <v>164.67145438482663</v>
      </c>
      <c r="L49" s="2">
        <f ca="1">表格1[[#This Row],[第9年]]*(1+_xlfn.NORM.INV(RAND(),平均報酬率,平均標準差))</f>
        <v>187.12783893723537</v>
      </c>
    </row>
    <row r="50" spans="1:12" x14ac:dyDescent="0.25">
      <c r="A50" s="1">
        <v>22</v>
      </c>
      <c r="B50" s="1">
        <f t="shared" si="0"/>
        <v>100</v>
      </c>
      <c r="C50" s="2">
        <f ca="1">表格1[[#This Row],[期初]]*(1+_xlfn.NORM.INV(RAND(),平均報酬率,平均標準差))</f>
        <v>109.98807995832516</v>
      </c>
      <c r="D50" s="2">
        <f ca="1">表格1[[#This Row],[第1年]]*(1+_xlfn.NORM.INV(RAND(),平均報酬率,平均標準差))</f>
        <v>121.22252881564262</v>
      </c>
      <c r="E50" s="2">
        <f ca="1">表格1[[#This Row],[第2年]]*(1+_xlfn.NORM.INV(RAND(),平均報酬率,平均標準差))</f>
        <v>126.6329364456417</v>
      </c>
      <c r="F50" s="2">
        <f ca="1">表格1[[#This Row],[第3年]]*(1+_xlfn.NORM.INV(RAND(),平均報酬率,平均標準差))</f>
        <v>137.81374636806004</v>
      </c>
      <c r="G50" s="2">
        <f ca="1">表格1[[#This Row],[第4年]]*(1+_xlfn.NORM.INV(RAND(),平均報酬率,平均標準差))</f>
        <v>137.65941096609163</v>
      </c>
      <c r="H50" s="2">
        <f ca="1">表格1[[#This Row],[第5年]]*(1+_xlfn.NORM.INV(RAND(),平均報酬率,平均標準差))</f>
        <v>150.46569447994005</v>
      </c>
      <c r="I50" s="2">
        <f ca="1">表格1[[#This Row],[第6年]]*(1+_xlfn.NORM.INV(RAND(),平均報酬率,平均標準差))</f>
        <v>147.388997972406</v>
      </c>
      <c r="J50" s="2">
        <f ca="1">表格1[[#This Row],[第7年]]*(1+_xlfn.NORM.INV(RAND(),平均報酬率,平均標準差))</f>
        <v>160.24013035988915</v>
      </c>
      <c r="K50" s="2">
        <f ca="1">表格1[[#This Row],[第8年]]*(1+_xlfn.NORM.INV(RAND(),平均報酬率,平均標準差))</f>
        <v>163.38938982476063</v>
      </c>
      <c r="L50" s="2">
        <f ca="1">表格1[[#This Row],[第9年]]*(1+_xlfn.NORM.INV(RAND(),平均報酬率,平均標準差))</f>
        <v>164.25357876417414</v>
      </c>
    </row>
    <row r="51" spans="1:12" x14ac:dyDescent="0.25">
      <c r="A51" s="1">
        <v>23</v>
      </c>
      <c r="B51" s="1">
        <f t="shared" si="0"/>
        <v>100</v>
      </c>
      <c r="C51" s="2">
        <f ca="1">表格1[[#This Row],[期初]]*(1+_xlfn.NORM.INV(RAND(),平均報酬率,平均標準差))</f>
        <v>105.53206027000309</v>
      </c>
      <c r="D51" s="2">
        <f ca="1">表格1[[#This Row],[第1年]]*(1+_xlfn.NORM.INV(RAND(),平均報酬率,平均標準差))</f>
        <v>113.87712751324807</v>
      </c>
      <c r="E51" s="2">
        <f ca="1">表格1[[#This Row],[第2年]]*(1+_xlfn.NORM.INV(RAND(),平均報酬率,平均標準差))</f>
        <v>120.78708545256639</v>
      </c>
      <c r="F51" s="2">
        <f ca="1">表格1[[#This Row],[第3年]]*(1+_xlfn.NORM.INV(RAND(),平均報酬率,平均標準差))</f>
        <v>126.74652094729426</v>
      </c>
      <c r="G51" s="2">
        <f ca="1">表格1[[#This Row],[第4年]]*(1+_xlfn.NORM.INV(RAND(),平均報酬率,平均標準差))</f>
        <v>147.04318891458652</v>
      </c>
      <c r="H51" s="2">
        <f ca="1">表格1[[#This Row],[第5年]]*(1+_xlfn.NORM.INV(RAND(),平均報酬率,平均標準差))</f>
        <v>158.53134017060503</v>
      </c>
      <c r="I51" s="2">
        <f ca="1">表格1[[#This Row],[第6年]]*(1+_xlfn.NORM.INV(RAND(),平均報酬率,平均標準差))</f>
        <v>166.11628833969272</v>
      </c>
      <c r="J51" s="2">
        <f ca="1">表格1[[#This Row],[第7年]]*(1+_xlfn.NORM.INV(RAND(),平均報酬率,平均標準差))</f>
        <v>174.95075348724063</v>
      </c>
      <c r="K51" s="2">
        <f ca="1">表格1[[#This Row],[第8年]]*(1+_xlfn.NORM.INV(RAND(),平均報酬率,平均標準差))</f>
        <v>182.68933705027783</v>
      </c>
      <c r="L51" s="2">
        <f ca="1">表格1[[#This Row],[第9年]]*(1+_xlfn.NORM.INV(RAND(),平均報酬率,平均標準差))</f>
        <v>190.59518522036433</v>
      </c>
    </row>
    <row r="52" spans="1:12" x14ac:dyDescent="0.25">
      <c r="A52" s="1">
        <v>24</v>
      </c>
      <c r="B52" s="1">
        <f t="shared" si="0"/>
        <v>100</v>
      </c>
      <c r="C52" s="2">
        <f ca="1">表格1[[#This Row],[期初]]*(1+_xlfn.NORM.INV(RAND(),平均報酬率,平均標準差))</f>
        <v>111.38447608176247</v>
      </c>
      <c r="D52" s="2">
        <f ca="1">表格1[[#This Row],[第1年]]*(1+_xlfn.NORM.INV(RAND(),平均報酬率,平均標準差))</f>
        <v>122.75551542233686</v>
      </c>
      <c r="E52" s="2">
        <f ca="1">表格1[[#This Row],[第2年]]*(1+_xlfn.NORM.INV(RAND(),平均報酬率,平均標準差))</f>
        <v>141.44520320476059</v>
      </c>
      <c r="F52" s="2">
        <f ca="1">表格1[[#This Row],[第3年]]*(1+_xlfn.NORM.INV(RAND(),平均報酬率,平均標準差))</f>
        <v>153.59392853156513</v>
      </c>
      <c r="G52" s="2">
        <f ca="1">表格1[[#This Row],[第4年]]*(1+_xlfn.NORM.INV(RAND(),平均報酬率,平均標準差))</f>
        <v>183.44649197234654</v>
      </c>
      <c r="H52" s="2">
        <f ca="1">表格1[[#This Row],[第5年]]*(1+_xlfn.NORM.INV(RAND(),平均報酬率,平均標準差))</f>
        <v>203.71928990494953</v>
      </c>
      <c r="I52" s="2">
        <f ca="1">表格1[[#This Row],[第6年]]*(1+_xlfn.NORM.INV(RAND(),平均報酬率,平均標準差))</f>
        <v>231.15202411291813</v>
      </c>
      <c r="J52" s="2">
        <f ca="1">表格1[[#This Row],[第7年]]*(1+_xlfn.NORM.INV(RAND(),平均報酬率,平均標準差))</f>
        <v>245.34664351448711</v>
      </c>
      <c r="K52" s="2">
        <f ca="1">表格1[[#This Row],[第8年]]*(1+_xlfn.NORM.INV(RAND(),平均報酬率,平均標準差))</f>
        <v>259.05483530804952</v>
      </c>
      <c r="L52" s="2">
        <f ca="1">表格1[[#This Row],[第9年]]*(1+_xlfn.NORM.INV(RAND(),平均報酬率,平均標準差))</f>
        <v>282.88547029974603</v>
      </c>
    </row>
    <row r="53" spans="1:12" x14ac:dyDescent="0.25">
      <c r="A53" s="1">
        <v>25</v>
      </c>
      <c r="B53" s="1">
        <f t="shared" si="0"/>
        <v>100</v>
      </c>
      <c r="C53" s="2">
        <f ca="1">表格1[[#This Row],[期初]]*(1+_xlfn.NORM.INV(RAND(),平均報酬率,平均標準差))</f>
        <v>117.82010876459088</v>
      </c>
      <c r="D53" s="2">
        <f ca="1">表格1[[#This Row],[第1年]]*(1+_xlfn.NORM.INV(RAND(),平均報酬率,平均標準差))</f>
        <v>116.87461558710676</v>
      </c>
      <c r="E53" s="2">
        <f ca="1">表格1[[#This Row],[第2年]]*(1+_xlfn.NORM.INV(RAND(),平均報酬率,平均標準差))</f>
        <v>122.79692577771071</v>
      </c>
      <c r="F53" s="2">
        <f ca="1">表格1[[#This Row],[第3年]]*(1+_xlfn.NORM.INV(RAND(),平均報酬率,平均標準差))</f>
        <v>118.45102890231315</v>
      </c>
      <c r="G53" s="2">
        <f ca="1">表格1[[#This Row],[第4年]]*(1+_xlfn.NORM.INV(RAND(),平均報酬率,平均標準差))</f>
        <v>140.19197385893858</v>
      </c>
      <c r="H53" s="2">
        <f ca="1">表格1[[#This Row],[第5年]]*(1+_xlfn.NORM.INV(RAND(),平均報酬率,平均標準差))</f>
        <v>145.27544164870986</v>
      </c>
      <c r="I53" s="2">
        <f ca="1">表格1[[#This Row],[第6年]]*(1+_xlfn.NORM.INV(RAND(),平均報酬率,平均標準差))</f>
        <v>150.59810050406483</v>
      </c>
      <c r="J53" s="2">
        <f ca="1">表格1[[#This Row],[第7年]]*(1+_xlfn.NORM.INV(RAND(),平均報酬率,平均標準差))</f>
        <v>160.44486272420303</v>
      </c>
      <c r="K53" s="2">
        <f ca="1">表格1[[#This Row],[第8年]]*(1+_xlfn.NORM.INV(RAND(),平均報酬率,平均標準差))</f>
        <v>169.42311559529668</v>
      </c>
      <c r="L53" s="2">
        <f ca="1">表格1[[#This Row],[第9年]]*(1+_xlfn.NORM.INV(RAND(),平均報酬率,平均標準差))</f>
        <v>183.79860993663007</v>
      </c>
    </row>
    <row r="54" spans="1:12" x14ac:dyDescent="0.25">
      <c r="A54" s="1">
        <v>26</v>
      </c>
      <c r="B54" s="1">
        <f t="shared" si="0"/>
        <v>100</v>
      </c>
      <c r="C54" s="2">
        <f ca="1">表格1[[#This Row],[期初]]*(1+_xlfn.NORM.INV(RAND(),平均報酬率,平均標準差))</f>
        <v>106.25872503515662</v>
      </c>
      <c r="D54" s="2">
        <f ca="1">表格1[[#This Row],[第1年]]*(1+_xlfn.NORM.INV(RAND(),平均報酬率,平均標準差))</f>
        <v>122.70785497437028</v>
      </c>
      <c r="E54" s="2">
        <f ca="1">表格1[[#This Row],[第2年]]*(1+_xlfn.NORM.INV(RAND(),平均報酬率,平均標準差))</f>
        <v>133.61353775303454</v>
      </c>
      <c r="F54" s="2">
        <f ca="1">表格1[[#This Row],[第3年]]*(1+_xlfn.NORM.INV(RAND(),平均報酬率,平均標準差))</f>
        <v>141.85306745954642</v>
      </c>
      <c r="G54" s="2">
        <f ca="1">表格1[[#This Row],[第4年]]*(1+_xlfn.NORM.INV(RAND(),平均報酬率,平均標準差))</f>
        <v>145.11386622713627</v>
      </c>
      <c r="H54" s="2">
        <f ca="1">表格1[[#This Row],[第5年]]*(1+_xlfn.NORM.INV(RAND(),平均報酬率,平均標準差))</f>
        <v>159.98837027749127</v>
      </c>
      <c r="I54" s="2">
        <f ca="1">表格1[[#This Row],[第6年]]*(1+_xlfn.NORM.INV(RAND(),平均報酬率,平均標準差))</f>
        <v>178.0591644464875</v>
      </c>
      <c r="J54" s="2">
        <f ca="1">表格1[[#This Row],[第7年]]*(1+_xlfn.NORM.INV(RAND(),平均報酬率,平均標準差))</f>
        <v>208.98092288437257</v>
      </c>
      <c r="K54" s="2">
        <f ca="1">表格1[[#This Row],[第8年]]*(1+_xlfn.NORM.INV(RAND(),平均報酬率,平均標準差))</f>
        <v>236.64289047860012</v>
      </c>
      <c r="L54" s="2">
        <f ca="1">表格1[[#This Row],[第9年]]*(1+_xlfn.NORM.INV(RAND(),平均報酬率,平均標準差))</f>
        <v>243.6274436837916</v>
      </c>
    </row>
    <row r="55" spans="1:12" x14ac:dyDescent="0.25">
      <c r="A55" s="1">
        <v>27</v>
      </c>
      <c r="B55" s="1">
        <f t="shared" si="0"/>
        <v>100</v>
      </c>
      <c r="C55" s="2">
        <f ca="1">表格1[[#This Row],[期初]]*(1+_xlfn.NORM.INV(RAND(),平均報酬率,平均標準差))</f>
        <v>101.14799227607595</v>
      </c>
      <c r="D55" s="2">
        <f ca="1">表格1[[#This Row],[第1年]]*(1+_xlfn.NORM.INV(RAND(),平均報酬率,平均標準差))</f>
        <v>106.76788508970367</v>
      </c>
      <c r="E55" s="2">
        <f ca="1">表格1[[#This Row],[第2年]]*(1+_xlfn.NORM.INV(RAND(),平均報酬率,平均標準差))</f>
        <v>110.09453103579737</v>
      </c>
      <c r="F55" s="2">
        <f ca="1">表格1[[#This Row],[第3年]]*(1+_xlfn.NORM.INV(RAND(),平均報酬率,平均標準差))</f>
        <v>122.2294848018653</v>
      </c>
      <c r="G55" s="2">
        <f ca="1">表格1[[#This Row],[第4年]]*(1+_xlfn.NORM.INV(RAND(),平均報酬率,平均標準差))</f>
        <v>129.97378929701424</v>
      </c>
      <c r="H55" s="2">
        <f ca="1">表格1[[#This Row],[第5年]]*(1+_xlfn.NORM.INV(RAND(),平均報酬率,平均標準差))</f>
        <v>150.86356836605879</v>
      </c>
      <c r="I55" s="2">
        <f ca="1">表格1[[#This Row],[第6年]]*(1+_xlfn.NORM.INV(RAND(),平均報酬率,平均標準差))</f>
        <v>168.69069811144334</v>
      </c>
      <c r="J55" s="2">
        <f ca="1">表格1[[#This Row],[第7年]]*(1+_xlfn.NORM.INV(RAND(),平均報酬率,平均標準差))</f>
        <v>175.87129697728801</v>
      </c>
      <c r="K55" s="2">
        <f ca="1">表格1[[#This Row],[第8年]]*(1+_xlfn.NORM.INV(RAND(),平均報酬率,平均標準差))</f>
        <v>188.03833455809496</v>
      </c>
      <c r="L55" s="2">
        <f ca="1">表格1[[#This Row],[第9年]]*(1+_xlfn.NORM.INV(RAND(),平均報酬率,平均標準差))</f>
        <v>185.05784389627868</v>
      </c>
    </row>
    <row r="56" spans="1:12" x14ac:dyDescent="0.25">
      <c r="A56" s="1">
        <v>28</v>
      </c>
      <c r="B56" s="1">
        <f t="shared" si="0"/>
        <v>100</v>
      </c>
      <c r="C56" s="2">
        <f ca="1">表格1[[#This Row],[期初]]*(1+_xlfn.NORM.INV(RAND(),平均報酬率,平均標準差))</f>
        <v>100.22246829867521</v>
      </c>
      <c r="D56" s="2">
        <f ca="1">表格1[[#This Row],[第1年]]*(1+_xlfn.NORM.INV(RAND(),平均報酬率,平均標準差))</f>
        <v>116.01168158858853</v>
      </c>
      <c r="E56" s="2">
        <f ca="1">表格1[[#This Row],[第2年]]*(1+_xlfn.NORM.INV(RAND(),平均報酬率,平均標準差))</f>
        <v>125.90569195480704</v>
      </c>
      <c r="F56" s="2">
        <f ca="1">表格1[[#This Row],[第3年]]*(1+_xlfn.NORM.INV(RAND(),平均報酬率,平均標準差))</f>
        <v>121.27188642874935</v>
      </c>
      <c r="G56" s="2">
        <f ca="1">表格1[[#This Row],[第4年]]*(1+_xlfn.NORM.INV(RAND(),平均報酬率,平均標準差))</f>
        <v>141.15325524838727</v>
      </c>
      <c r="H56" s="2">
        <f ca="1">表格1[[#This Row],[第5年]]*(1+_xlfn.NORM.INV(RAND(),平均報酬率,平均標準差))</f>
        <v>166.23515352918159</v>
      </c>
      <c r="I56" s="2">
        <f ca="1">表格1[[#This Row],[第6年]]*(1+_xlfn.NORM.INV(RAND(),平均報酬率,平均標準差))</f>
        <v>178.87609979448513</v>
      </c>
      <c r="J56" s="2">
        <f ca="1">表格1[[#This Row],[第7年]]*(1+_xlfn.NORM.INV(RAND(),平均報酬率,平均標準差))</f>
        <v>180.56550414170067</v>
      </c>
      <c r="K56" s="2">
        <f ca="1">表格1[[#This Row],[第8年]]*(1+_xlfn.NORM.INV(RAND(),平均報酬率,平均標準差))</f>
        <v>182.72639239317738</v>
      </c>
      <c r="L56" s="2">
        <f ca="1">表格1[[#This Row],[第9年]]*(1+_xlfn.NORM.INV(RAND(),平均報酬率,平均標準差))</f>
        <v>181.18137242216056</v>
      </c>
    </row>
    <row r="57" spans="1:12" x14ac:dyDescent="0.25">
      <c r="A57" s="1">
        <v>29</v>
      </c>
      <c r="B57" s="1">
        <f t="shared" si="0"/>
        <v>100</v>
      </c>
      <c r="C57" s="2">
        <f ca="1">表格1[[#This Row],[期初]]*(1+_xlfn.NORM.INV(RAND(),平均報酬率,平均標準差))</f>
        <v>117.87059784720407</v>
      </c>
      <c r="D57" s="2">
        <f ca="1">表格1[[#This Row],[第1年]]*(1+_xlfn.NORM.INV(RAND(),平均報酬率,平均標準差))</f>
        <v>130.16860443572455</v>
      </c>
      <c r="E57" s="2">
        <f ca="1">表格1[[#This Row],[第2年]]*(1+_xlfn.NORM.INV(RAND(),平均報酬率,平均標準差))</f>
        <v>138.32967060033019</v>
      </c>
      <c r="F57" s="2">
        <f ca="1">表格1[[#This Row],[第3年]]*(1+_xlfn.NORM.INV(RAND(),平均報酬率,平均標準差))</f>
        <v>144.64305353995977</v>
      </c>
      <c r="G57" s="2">
        <f ca="1">表格1[[#This Row],[第4年]]*(1+_xlfn.NORM.INV(RAND(),平均報酬率,平均標準差))</f>
        <v>153.48107650930612</v>
      </c>
      <c r="H57" s="2">
        <f ca="1">表格1[[#This Row],[第5年]]*(1+_xlfn.NORM.INV(RAND(),平均報酬率,平均標準差))</f>
        <v>145.31444369798683</v>
      </c>
      <c r="I57" s="2">
        <f ca="1">表格1[[#This Row],[第6年]]*(1+_xlfn.NORM.INV(RAND(),平均報酬率,平均標準差))</f>
        <v>153.07444835832749</v>
      </c>
      <c r="J57" s="2">
        <f ca="1">表格1[[#This Row],[第7年]]*(1+_xlfn.NORM.INV(RAND(),平均報酬率,平均標準差))</f>
        <v>169.34575896423658</v>
      </c>
      <c r="K57" s="2">
        <f ca="1">表格1[[#This Row],[第8年]]*(1+_xlfn.NORM.INV(RAND(),平均報酬率,平均標準差))</f>
        <v>190.18248613683079</v>
      </c>
      <c r="L57" s="2">
        <f ca="1">表格1[[#This Row],[第9年]]*(1+_xlfn.NORM.INV(RAND(),平均報酬率,平均標準差))</f>
        <v>209.52350596570034</v>
      </c>
    </row>
    <row r="58" spans="1:12" x14ac:dyDescent="0.25">
      <c r="A58" s="1">
        <v>30</v>
      </c>
      <c r="B58" s="1">
        <f t="shared" si="0"/>
        <v>100</v>
      </c>
      <c r="C58" s="2">
        <f ca="1">表格1[[#This Row],[期初]]*(1+_xlfn.NORM.INV(RAND(),平均報酬率,平均標準差))</f>
        <v>113.38517201145928</v>
      </c>
      <c r="D58" s="2">
        <f ca="1">表格1[[#This Row],[第1年]]*(1+_xlfn.NORM.INV(RAND(),平均報酬率,平均標準差))</f>
        <v>137.00669248142322</v>
      </c>
      <c r="E58" s="2">
        <f ca="1">表格1[[#This Row],[第2年]]*(1+_xlfn.NORM.INV(RAND(),平均報酬率,平均標準差))</f>
        <v>140.26636630222848</v>
      </c>
      <c r="F58" s="2">
        <f ca="1">表格1[[#This Row],[第3年]]*(1+_xlfn.NORM.INV(RAND(),平均報酬率,平均標準差))</f>
        <v>136.3424178950518</v>
      </c>
      <c r="G58" s="2">
        <f ca="1">表格1[[#This Row],[第4年]]*(1+_xlfn.NORM.INV(RAND(),平均報酬率,平均標準差))</f>
        <v>156.04456595151947</v>
      </c>
      <c r="H58" s="2">
        <f ca="1">表格1[[#This Row],[第5年]]*(1+_xlfn.NORM.INV(RAND(),平均報酬率,平均標準差))</f>
        <v>173.33127476994309</v>
      </c>
      <c r="I58" s="2">
        <f ca="1">表格1[[#This Row],[第6年]]*(1+_xlfn.NORM.INV(RAND(),平均報酬率,平均標準差))</f>
        <v>186.71941849170034</v>
      </c>
      <c r="J58" s="2">
        <f ca="1">表格1[[#This Row],[第7年]]*(1+_xlfn.NORM.INV(RAND(),平均報酬率,平均標準差))</f>
        <v>194.76526100931781</v>
      </c>
      <c r="K58" s="2">
        <f ca="1">表格1[[#This Row],[第8年]]*(1+_xlfn.NORM.INV(RAND(),平均報酬率,平均標準差))</f>
        <v>216.53896642517648</v>
      </c>
      <c r="L58" s="2">
        <f ca="1">表格1[[#This Row],[第9年]]*(1+_xlfn.NORM.INV(RAND(),平均報酬率,平均標準差))</f>
        <v>222.02644873585874</v>
      </c>
    </row>
    <row r="59" spans="1:12" x14ac:dyDescent="0.25">
      <c r="A59" s="1">
        <v>31</v>
      </c>
      <c r="B59" s="1">
        <f t="shared" si="0"/>
        <v>100</v>
      </c>
      <c r="C59" s="2">
        <f ca="1">表格1[[#This Row],[期初]]*(1+_xlfn.NORM.INV(RAND(),平均報酬率,平均標準差))</f>
        <v>99.747464519706071</v>
      </c>
      <c r="D59" s="2">
        <f ca="1">表格1[[#This Row],[第1年]]*(1+_xlfn.NORM.INV(RAND(),平均報酬率,平均標準差))</f>
        <v>102.92496154946213</v>
      </c>
      <c r="E59" s="2">
        <f ca="1">表格1[[#This Row],[第2年]]*(1+_xlfn.NORM.INV(RAND(),平均報酬率,平均標準差))</f>
        <v>114.45747689323829</v>
      </c>
      <c r="F59" s="2">
        <f ca="1">表格1[[#This Row],[第3年]]*(1+_xlfn.NORM.INV(RAND(),平均報酬率,平均標準差))</f>
        <v>119.9487289893066</v>
      </c>
      <c r="G59" s="2">
        <f ca="1">表格1[[#This Row],[第4年]]*(1+_xlfn.NORM.INV(RAND(),平均報酬率,平均標準差))</f>
        <v>131.78081942566573</v>
      </c>
      <c r="H59" s="2">
        <f ca="1">表格1[[#This Row],[第5年]]*(1+_xlfn.NORM.INV(RAND(),平均報酬率,平均標準差))</f>
        <v>132.14145470117225</v>
      </c>
      <c r="I59" s="2">
        <f ca="1">表格1[[#This Row],[第6年]]*(1+_xlfn.NORM.INV(RAND(),平均報酬率,平均標準差))</f>
        <v>134.50161731514174</v>
      </c>
      <c r="J59" s="2">
        <f ca="1">表格1[[#This Row],[第7年]]*(1+_xlfn.NORM.INV(RAND(),平均報酬率,平均標準差))</f>
        <v>142.34385060364039</v>
      </c>
      <c r="K59" s="2">
        <f ca="1">表格1[[#This Row],[第8年]]*(1+_xlfn.NORM.INV(RAND(),平均報酬率,平均標準差))</f>
        <v>159.07644355319493</v>
      </c>
      <c r="L59" s="2">
        <f ca="1">表格1[[#This Row],[第9年]]*(1+_xlfn.NORM.INV(RAND(),平均報酬率,平均標準差))</f>
        <v>166.74746528670337</v>
      </c>
    </row>
    <row r="60" spans="1:12" x14ac:dyDescent="0.25">
      <c r="A60" s="1">
        <v>32</v>
      </c>
      <c r="B60" s="1">
        <f t="shared" si="0"/>
        <v>100</v>
      </c>
      <c r="C60" s="2">
        <f ca="1">表格1[[#This Row],[期初]]*(1+_xlfn.NORM.INV(RAND(),平均報酬率,平均標準差))</f>
        <v>121.40502869813807</v>
      </c>
      <c r="D60" s="2">
        <f ca="1">表格1[[#This Row],[第1年]]*(1+_xlfn.NORM.INV(RAND(),平均報酬率,平均標準差))</f>
        <v>123.71426778487192</v>
      </c>
      <c r="E60" s="2">
        <f ca="1">表格1[[#This Row],[第2年]]*(1+_xlfn.NORM.INV(RAND(),平均報酬率,平均標準差))</f>
        <v>135.36035203427264</v>
      </c>
      <c r="F60" s="2">
        <f ca="1">表格1[[#This Row],[第3年]]*(1+_xlfn.NORM.INV(RAND(),平均報酬率,平均標準差))</f>
        <v>131.40927724717457</v>
      </c>
      <c r="G60" s="2">
        <f ca="1">表格1[[#This Row],[第4年]]*(1+_xlfn.NORM.INV(RAND(),平均報酬率,平均標準差))</f>
        <v>141.03307568711517</v>
      </c>
      <c r="H60" s="2">
        <f ca="1">表格1[[#This Row],[第5年]]*(1+_xlfn.NORM.INV(RAND(),平均報酬率,平均標準差))</f>
        <v>151.33151125216037</v>
      </c>
      <c r="I60" s="2">
        <f ca="1">表格1[[#This Row],[第6年]]*(1+_xlfn.NORM.INV(RAND(),平均報酬率,平均標準差))</f>
        <v>161.25498666896794</v>
      </c>
      <c r="J60" s="2">
        <f ca="1">表格1[[#This Row],[第7年]]*(1+_xlfn.NORM.INV(RAND(),平均報酬率,平均標準差))</f>
        <v>152.65398170170747</v>
      </c>
      <c r="K60" s="2">
        <f ca="1">表格1[[#This Row],[第8年]]*(1+_xlfn.NORM.INV(RAND(),平均報酬率,平均標準差))</f>
        <v>159.98810519791988</v>
      </c>
      <c r="L60" s="2">
        <f ca="1">表格1[[#This Row],[第9年]]*(1+_xlfn.NORM.INV(RAND(),平均報酬率,平均標準差))</f>
        <v>174.60822943085111</v>
      </c>
    </row>
    <row r="61" spans="1:12" x14ac:dyDescent="0.25">
      <c r="A61" s="1">
        <v>33</v>
      </c>
      <c r="B61" s="1">
        <f t="shared" si="0"/>
        <v>100</v>
      </c>
      <c r="C61" s="2">
        <f ca="1">表格1[[#This Row],[期初]]*(1+_xlfn.NORM.INV(RAND(),平均報酬率,平均標準差))</f>
        <v>115.32635376910218</v>
      </c>
      <c r="D61" s="2">
        <f ca="1">表格1[[#This Row],[第1年]]*(1+_xlfn.NORM.INV(RAND(),平均報酬率,平均標準差))</f>
        <v>117.25993140173114</v>
      </c>
      <c r="E61" s="2">
        <f ca="1">表格1[[#This Row],[第2年]]*(1+_xlfn.NORM.INV(RAND(),平均報酬率,平均標準差))</f>
        <v>107.61304685465808</v>
      </c>
      <c r="F61" s="2">
        <f ca="1">表格1[[#This Row],[第3年]]*(1+_xlfn.NORM.INV(RAND(),平均報酬率,平均標準差))</f>
        <v>112.65443613338174</v>
      </c>
      <c r="G61" s="2">
        <f ca="1">表格1[[#This Row],[第4年]]*(1+_xlfn.NORM.INV(RAND(),平均報酬率,平均標準差))</f>
        <v>117.38932216674026</v>
      </c>
      <c r="H61" s="2">
        <f ca="1">表格1[[#This Row],[第5年]]*(1+_xlfn.NORM.INV(RAND(),平均報酬率,平均標準差))</f>
        <v>116.86218998978752</v>
      </c>
      <c r="I61" s="2">
        <f ca="1">表格1[[#This Row],[第6年]]*(1+_xlfn.NORM.INV(RAND(),平均報酬率,平均標準差))</f>
        <v>128.25398352285936</v>
      </c>
      <c r="J61" s="2">
        <f ca="1">表格1[[#This Row],[第7年]]*(1+_xlfn.NORM.INV(RAND(),平均報酬率,平均標準差))</f>
        <v>149.27501356688401</v>
      </c>
      <c r="K61" s="2">
        <f ca="1">表格1[[#This Row],[第8年]]*(1+_xlfn.NORM.INV(RAND(),平均報酬率,平均標準差))</f>
        <v>155.42086009530496</v>
      </c>
      <c r="L61" s="2">
        <f ca="1">表格1[[#This Row],[第9年]]*(1+_xlfn.NORM.INV(RAND(),平均報酬率,平均標準差))</f>
        <v>158.34592634832757</v>
      </c>
    </row>
    <row r="62" spans="1:12" x14ac:dyDescent="0.25">
      <c r="A62" s="1">
        <v>34</v>
      </c>
      <c r="B62" s="1">
        <f t="shared" si="0"/>
        <v>100</v>
      </c>
      <c r="C62" s="2">
        <f ca="1">表格1[[#This Row],[期初]]*(1+_xlfn.NORM.INV(RAND(),平均報酬率,平均標準差))</f>
        <v>104.59089356516147</v>
      </c>
      <c r="D62" s="2">
        <f ca="1">表格1[[#This Row],[第1年]]*(1+_xlfn.NORM.INV(RAND(),平均報酬率,平均標準差))</f>
        <v>115.67904369108248</v>
      </c>
      <c r="E62" s="2">
        <f ca="1">表格1[[#This Row],[第2年]]*(1+_xlfn.NORM.INV(RAND(),平均報酬率,平均標準差))</f>
        <v>118.9274540102038</v>
      </c>
      <c r="F62" s="2">
        <f ca="1">表格1[[#This Row],[第3年]]*(1+_xlfn.NORM.INV(RAND(),平均報酬率,平均標準差))</f>
        <v>130.85756829039371</v>
      </c>
      <c r="G62" s="2">
        <f ca="1">表格1[[#This Row],[第4年]]*(1+_xlfn.NORM.INV(RAND(),平均報酬率,平均標準差))</f>
        <v>146.59541649270002</v>
      </c>
      <c r="H62" s="2">
        <f ca="1">表格1[[#This Row],[第5年]]*(1+_xlfn.NORM.INV(RAND(),平均報酬率,平均標準差))</f>
        <v>153.44188529237826</v>
      </c>
      <c r="I62" s="2">
        <f ca="1">表格1[[#This Row],[第6年]]*(1+_xlfn.NORM.INV(RAND(),平均報酬率,平均標準差))</f>
        <v>174.04585700873693</v>
      </c>
      <c r="J62" s="2">
        <f ca="1">表格1[[#This Row],[第7年]]*(1+_xlfn.NORM.INV(RAND(),平均報酬率,平均標準差))</f>
        <v>195.43762988620435</v>
      </c>
      <c r="K62" s="2">
        <f ca="1">表格1[[#This Row],[第8年]]*(1+_xlfn.NORM.INV(RAND(),平均報酬率,平均標準差))</f>
        <v>211.83454748247257</v>
      </c>
      <c r="L62" s="2">
        <f ca="1">表格1[[#This Row],[第9年]]*(1+_xlfn.NORM.INV(RAND(),平均報酬率,平均標準差))</f>
        <v>240.18625778760006</v>
      </c>
    </row>
    <row r="63" spans="1:12" x14ac:dyDescent="0.25">
      <c r="A63" s="1">
        <v>35</v>
      </c>
      <c r="B63" s="1">
        <f t="shared" si="0"/>
        <v>100</v>
      </c>
      <c r="C63" s="2">
        <f ca="1">表格1[[#This Row],[期初]]*(1+_xlfn.NORM.INV(RAND(),平均報酬率,平均標準差))</f>
        <v>99.163303693094846</v>
      </c>
      <c r="D63" s="2">
        <f ca="1">表格1[[#This Row],[第1年]]*(1+_xlfn.NORM.INV(RAND(),平均報酬率,平均標準差))</f>
        <v>112.24666279595377</v>
      </c>
      <c r="E63" s="2">
        <f ca="1">表格1[[#This Row],[第2年]]*(1+_xlfn.NORM.INV(RAND(),平均報酬率,平均標準差))</f>
        <v>113.48418923853407</v>
      </c>
      <c r="F63" s="2">
        <f ca="1">表格1[[#This Row],[第3年]]*(1+_xlfn.NORM.INV(RAND(),平均報酬率,平均標準差))</f>
        <v>113.28056380257293</v>
      </c>
      <c r="G63" s="2">
        <f ca="1">表格1[[#This Row],[第4年]]*(1+_xlfn.NORM.INV(RAND(),平均報酬率,平均標準差))</f>
        <v>115.95887962439537</v>
      </c>
      <c r="H63" s="2">
        <f ca="1">表格1[[#This Row],[第5年]]*(1+_xlfn.NORM.INV(RAND(),平均報酬率,平均標準差))</f>
        <v>110.25354516540997</v>
      </c>
      <c r="I63" s="2">
        <f ca="1">表格1[[#This Row],[第6年]]*(1+_xlfn.NORM.INV(RAND(),平均報酬率,平均標準差))</f>
        <v>109.42362459583673</v>
      </c>
      <c r="J63" s="2">
        <f ca="1">表格1[[#This Row],[第7年]]*(1+_xlfn.NORM.INV(RAND(),平均報酬率,平均標準差))</f>
        <v>122.13882275678881</v>
      </c>
      <c r="K63" s="2">
        <f ca="1">表格1[[#This Row],[第8年]]*(1+_xlfn.NORM.INV(RAND(),平均報酬率,平均標準差))</f>
        <v>140.985532035463</v>
      </c>
      <c r="L63" s="2">
        <f ca="1">表格1[[#This Row],[第9年]]*(1+_xlfn.NORM.INV(RAND(),平均報酬率,平均標準差))</f>
        <v>162.27263443616224</v>
      </c>
    </row>
    <row r="64" spans="1:12" x14ac:dyDescent="0.25">
      <c r="A64" s="1">
        <v>36</v>
      </c>
      <c r="B64" s="1">
        <f t="shared" si="0"/>
        <v>100</v>
      </c>
      <c r="C64" s="2">
        <f ca="1">表格1[[#This Row],[期初]]*(1+_xlfn.NORM.INV(RAND(),平均報酬率,平均標準差))</f>
        <v>105.07646452262316</v>
      </c>
      <c r="D64" s="2">
        <f ca="1">表格1[[#This Row],[第1年]]*(1+_xlfn.NORM.INV(RAND(),平均報酬率,平均標準差))</f>
        <v>108.74297486207202</v>
      </c>
      <c r="E64" s="2">
        <f ca="1">表格1[[#This Row],[第2年]]*(1+_xlfn.NORM.INV(RAND(),平均報酬率,平均標準差))</f>
        <v>110.73866478486501</v>
      </c>
      <c r="F64" s="2">
        <f ca="1">表格1[[#This Row],[第3年]]*(1+_xlfn.NORM.INV(RAND(),平均報酬率,平均標準差))</f>
        <v>126.54832146185775</v>
      </c>
      <c r="G64" s="2">
        <f ca="1">表格1[[#This Row],[第4年]]*(1+_xlfn.NORM.INV(RAND(),平均報酬率,平均標準差))</f>
        <v>128.57039585932506</v>
      </c>
      <c r="H64" s="2">
        <f ca="1">表格1[[#This Row],[第5年]]*(1+_xlfn.NORM.INV(RAND(),平均報酬率,平均標準差))</f>
        <v>133.14291637607877</v>
      </c>
      <c r="I64" s="2">
        <f ca="1">表格1[[#This Row],[第6年]]*(1+_xlfn.NORM.INV(RAND(),平均報酬率,平均標準差))</f>
        <v>122.92813615694018</v>
      </c>
      <c r="J64" s="2">
        <f ca="1">表格1[[#This Row],[第7年]]*(1+_xlfn.NORM.INV(RAND(),平均報酬率,平均標準差))</f>
        <v>129.72766315273506</v>
      </c>
      <c r="K64" s="2">
        <f ca="1">表格1[[#This Row],[第8年]]*(1+_xlfn.NORM.INV(RAND(),平均報酬率,平均標準差))</f>
        <v>142.90787990665524</v>
      </c>
      <c r="L64" s="2">
        <f ca="1">表格1[[#This Row],[第9年]]*(1+_xlfn.NORM.INV(RAND(),平均報酬率,平均標準差))</f>
        <v>139.03489204689751</v>
      </c>
    </row>
    <row r="65" spans="1:12" x14ac:dyDescent="0.25">
      <c r="A65" s="1">
        <v>37</v>
      </c>
      <c r="B65" s="1">
        <f t="shared" si="0"/>
        <v>100</v>
      </c>
      <c r="C65" s="2">
        <f ca="1">表格1[[#This Row],[期初]]*(1+_xlfn.NORM.INV(RAND(),平均報酬率,平均標準差))</f>
        <v>103.02802650337868</v>
      </c>
      <c r="D65" s="2">
        <f ca="1">表格1[[#This Row],[第1年]]*(1+_xlfn.NORM.INV(RAND(),平均報酬率,平均標準差))</f>
        <v>116.48165714581148</v>
      </c>
      <c r="E65" s="2">
        <f ca="1">表格1[[#This Row],[第2年]]*(1+_xlfn.NORM.INV(RAND(),平均報酬率,平均標準差))</f>
        <v>124.3433264647627</v>
      </c>
      <c r="F65" s="2">
        <f ca="1">表格1[[#This Row],[第3年]]*(1+_xlfn.NORM.INV(RAND(),平均報酬率,平均標準差))</f>
        <v>142.38580291298129</v>
      </c>
      <c r="G65" s="2">
        <f ca="1">表格1[[#This Row],[第4年]]*(1+_xlfn.NORM.INV(RAND(),平均報酬率,平均標準差))</f>
        <v>166.6084012170187</v>
      </c>
      <c r="H65" s="2">
        <f ca="1">表格1[[#This Row],[第5年]]*(1+_xlfn.NORM.INV(RAND(),平均報酬率,平均標準差))</f>
        <v>174.15021832317385</v>
      </c>
      <c r="I65" s="2">
        <f ca="1">表格1[[#This Row],[第6年]]*(1+_xlfn.NORM.INV(RAND(),平均報酬率,平均標準差))</f>
        <v>185.27371273878623</v>
      </c>
      <c r="J65" s="2">
        <f ca="1">表格1[[#This Row],[第7年]]*(1+_xlfn.NORM.INV(RAND(),平均報酬率,平均標準差))</f>
        <v>195.71670657719426</v>
      </c>
      <c r="K65" s="2">
        <f ca="1">表格1[[#This Row],[第8年]]*(1+_xlfn.NORM.INV(RAND(),平均報酬率,平均標準差))</f>
        <v>208.26700345073911</v>
      </c>
      <c r="L65" s="2">
        <f ca="1">表格1[[#This Row],[第9年]]*(1+_xlfn.NORM.INV(RAND(),平均報酬率,平均標準差))</f>
        <v>240.22594679647062</v>
      </c>
    </row>
    <row r="66" spans="1:12" x14ac:dyDescent="0.25">
      <c r="A66" s="1">
        <v>38</v>
      </c>
      <c r="B66" s="1">
        <f t="shared" si="0"/>
        <v>100</v>
      </c>
      <c r="C66" s="2">
        <f ca="1">表格1[[#This Row],[期初]]*(1+_xlfn.NORM.INV(RAND(),平均報酬率,平均標準差))</f>
        <v>106.00677648455977</v>
      </c>
      <c r="D66" s="2">
        <f ca="1">表格1[[#This Row],[第1年]]*(1+_xlfn.NORM.INV(RAND(),平均報酬率,平均標準差))</f>
        <v>112.52444491293708</v>
      </c>
      <c r="E66" s="2">
        <f ca="1">表格1[[#This Row],[第2年]]*(1+_xlfn.NORM.INV(RAND(),平均報酬率,平均標準差))</f>
        <v>136.45977378339825</v>
      </c>
      <c r="F66" s="2">
        <f ca="1">表格1[[#This Row],[第3年]]*(1+_xlfn.NORM.INV(RAND(),平均報酬率,平均標準差))</f>
        <v>154.75208735207508</v>
      </c>
      <c r="G66" s="2">
        <f ca="1">表格1[[#This Row],[第4年]]*(1+_xlfn.NORM.INV(RAND(),平均報酬率,平均標準差))</f>
        <v>173.23210825874759</v>
      </c>
      <c r="H66" s="2">
        <f ca="1">表格1[[#This Row],[第5年]]*(1+_xlfn.NORM.INV(RAND(),平均報酬率,平均標準差))</f>
        <v>176.8938964478528</v>
      </c>
      <c r="I66" s="2">
        <f ca="1">表格1[[#This Row],[第6年]]*(1+_xlfn.NORM.INV(RAND(),平均報酬率,平均標準差))</f>
        <v>198.18743243484616</v>
      </c>
      <c r="J66" s="2">
        <f ca="1">表格1[[#This Row],[第7年]]*(1+_xlfn.NORM.INV(RAND(),平均報酬率,平均標準差))</f>
        <v>211.14125923078967</v>
      </c>
      <c r="K66" s="2">
        <f ca="1">表格1[[#This Row],[第8年]]*(1+_xlfn.NORM.INV(RAND(),平均報酬率,平均標準差))</f>
        <v>240.58960067319623</v>
      </c>
      <c r="L66" s="2">
        <f ca="1">表格1[[#This Row],[第9年]]*(1+_xlfn.NORM.INV(RAND(),平均報酬率,平均標準差))</f>
        <v>263.16094939191481</v>
      </c>
    </row>
    <row r="67" spans="1:12" x14ac:dyDescent="0.25">
      <c r="A67" s="1">
        <v>39</v>
      </c>
      <c r="B67" s="1">
        <f t="shared" si="0"/>
        <v>100</v>
      </c>
      <c r="C67" s="2">
        <f ca="1">表格1[[#This Row],[期初]]*(1+_xlfn.NORM.INV(RAND(),平均報酬率,平均標準差))</f>
        <v>104.01275443979807</v>
      </c>
      <c r="D67" s="2">
        <f ca="1">表格1[[#This Row],[第1年]]*(1+_xlfn.NORM.INV(RAND(),平均報酬率,平均標準差))</f>
        <v>107.61384560520956</v>
      </c>
      <c r="E67" s="2">
        <f ca="1">表格1[[#This Row],[第2年]]*(1+_xlfn.NORM.INV(RAND(),平均報酬率,平均標準差))</f>
        <v>116.74212497427445</v>
      </c>
      <c r="F67" s="2">
        <f ca="1">表格1[[#This Row],[第3年]]*(1+_xlfn.NORM.INV(RAND(),平均報酬率,平均標準差))</f>
        <v>120.02655953732797</v>
      </c>
      <c r="G67" s="2">
        <f ca="1">表格1[[#This Row],[第4年]]*(1+_xlfn.NORM.INV(RAND(),平均報酬率,平均標準差))</f>
        <v>135.69646953786705</v>
      </c>
      <c r="H67" s="2">
        <f ca="1">表格1[[#This Row],[第5年]]*(1+_xlfn.NORM.INV(RAND(),平均報酬率,平均標準差))</f>
        <v>149.67596271086327</v>
      </c>
      <c r="I67" s="2">
        <f ca="1">表格1[[#This Row],[第6年]]*(1+_xlfn.NORM.INV(RAND(),平均報酬率,平均標準差))</f>
        <v>170.70096576633418</v>
      </c>
      <c r="J67" s="2">
        <f ca="1">表格1[[#This Row],[第7年]]*(1+_xlfn.NORM.INV(RAND(),平均報酬率,平均標準差))</f>
        <v>202.79128111730446</v>
      </c>
      <c r="K67" s="2">
        <f ca="1">表格1[[#This Row],[第8年]]*(1+_xlfn.NORM.INV(RAND(),平均報酬率,平均標準差))</f>
        <v>218.01625161569942</v>
      </c>
      <c r="L67" s="2">
        <f ca="1">表格1[[#This Row],[第9年]]*(1+_xlfn.NORM.INV(RAND(),平均報酬率,平均標準差))</f>
        <v>243.91722695746188</v>
      </c>
    </row>
    <row r="68" spans="1:12" x14ac:dyDescent="0.25">
      <c r="A68" s="1">
        <v>40</v>
      </c>
      <c r="B68" s="1">
        <f t="shared" si="0"/>
        <v>100</v>
      </c>
      <c r="C68" s="2">
        <f ca="1">表格1[[#This Row],[期初]]*(1+_xlfn.NORM.INV(RAND(),平均報酬率,平均標準差))</f>
        <v>108.57186404759567</v>
      </c>
      <c r="D68" s="2">
        <f ca="1">表格1[[#This Row],[第1年]]*(1+_xlfn.NORM.INV(RAND(),平均報酬率,平均標準差))</f>
        <v>96.768482516579425</v>
      </c>
      <c r="E68" s="2">
        <f ca="1">表格1[[#This Row],[第2年]]*(1+_xlfn.NORM.INV(RAND(),平均報酬率,平均標準差))</f>
        <v>103.21355857777853</v>
      </c>
      <c r="F68" s="2">
        <f ca="1">表格1[[#This Row],[第3年]]*(1+_xlfn.NORM.INV(RAND(),平均報酬率,平均標準差))</f>
        <v>110.64170736144679</v>
      </c>
      <c r="G68" s="2">
        <f ca="1">表格1[[#This Row],[第4年]]*(1+_xlfn.NORM.INV(RAND(),平均報酬率,平均標準差))</f>
        <v>111.28608390437908</v>
      </c>
      <c r="H68" s="2">
        <f ca="1">表格1[[#This Row],[第5年]]*(1+_xlfn.NORM.INV(RAND(),平均報酬率,平均標準差))</f>
        <v>116.56534743721551</v>
      </c>
      <c r="I68" s="2">
        <f ca="1">表格1[[#This Row],[第6年]]*(1+_xlfn.NORM.INV(RAND(),平均報酬率,平均標準差))</f>
        <v>125.15058727548956</v>
      </c>
      <c r="J68" s="2">
        <f ca="1">表格1[[#This Row],[第7年]]*(1+_xlfn.NORM.INV(RAND(),平均報酬率,平均標準差))</f>
        <v>133.57636052669588</v>
      </c>
      <c r="K68" s="2">
        <f ca="1">表格1[[#This Row],[第8年]]*(1+_xlfn.NORM.INV(RAND(),平均報酬率,平均標準差))</f>
        <v>132.5518553289115</v>
      </c>
      <c r="L68" s="2">
        <f ca="1">表格1[[#This Row],[第9年]]*(1+_xlfn.NORM.INV(RAND(),平均報酬率,平均標準差))</f>
        <v>153.90319141183292</v>
      </c>
    </row>
    <row r="69" spans="1:12" x14ac:dyDescent="0.25">
      <c r="A69" s="1">
        <v>41</v>
      </c>
      <c r="B69" s="1">
        <f t="shared" si="0"/>
        <v>100</v>
      </c>
      <c r="C69" s="2">
        <f ca="1">表格1[[#This Row],[期初]]*(1+_xlfn.NORM.INV(RAND(),平均報酬率,平均標準差))</f>
        <v>105.19095911974516</v>
      </c>
      <c r="D69" s="2">
        <f ca="1">表格1[[#This Row],[第1年]]*(1+_xlfn.NORM.INV(RAND(),平均報酬率,平均標準差))</f>
        <v>106.03473722899103</v>
      </c>
      <c r="E69" s="2">
        <f ca="1">表格1[[#This Row],[第2年]]*(1+_xlfn.NORM.INV(RAND(),平均報酬率,平均標準差))</f>
        <v>110.65052558673788</v>
      </c>
      <c r="F69" s="2">
        <f ca="1">表格1[[#This Row],[第3年]]*(1+_xlfn.NORM.INV(RAND(),平均報酬率,平均標準差))</f>
        <v>109.65719549607583</v>
      </c>
      <c r="G69" s="2">
        <f ca="1">表格1[[#This Row],[第4年]]*(1+_xlfn.NORM.INV(RAND(),平均報酬率,平均標準差))</f>
        <v>119.8494031592511</v>
      </c>
      <c r="H69" s="2">
        <f ca="1">表格1[[#This Row],[第5年]]*(1+_xlfn.NORM.INV(RAND(),平均報酬率,平均標準差))</f>
        <v>120.01562870216229</v>
      </c>
      <c r="I69" s="2">
        <f ca="1">表格1[[#This Row],[第6年]]*(1+_xlfn.NORM.INV(RAND(),平均報酬率,平均標準差))</f>
        <v>119.93785275117335</v>
      </c>
      <c r="J69" s="2">
        <f ca="1">表格1[[#This Row],[第7年]]*(1+_xlfn.NORM.INV(RAND(),平均報酬率,平均標準差))</f>
        <v>124.33111146289095</v>
      </c>
      <c r="K69" s="2">
        <f ca="1">表格1[[#This Row],[第8年]]*(1+_xlfn.NORM.INV(RAND(),平均報酬率,平均標準差))</f>
        <v>135.05434646574997</v>
      </c>
      <c r="L69" s="2">
        <f ca="1">表格1[[#This Row],[第9年]]*(1+_xlfn.NORM.INV(RAND(),平均報酬率,平均標準差))</f>
        <v>145.76062936550224</v>
      </c>
    </row>
    <row r="70" spans="1:12" x14ac:dyDescent="0.25">
      <c r="A70" s="1">
        <v>42</v>
      </c>
      <c r="B70" s="1">
        <f t="shared" si="0"/>
        <v>100</v>
      </c>
      <c r="C70" s="2">
        <f ca="1">表格1[[#This Row],[期初]]*(1+_xlfn.NORM.INV(RAND(),平均報酬率,平均標準差))</f>
        <v>108.42636955040862</v>
      </c>
      <c r="D70" s="2">
        <f ca="1">表格1[[#This Row],[第1年]]*(1+_xlfn.NORM.INV(RAND(),平均報酬率,平均標準差))</f>
        <v>120.26727689054005</v>
      </c>
      <c r="E70" s="2">
        <f ca="1">表格1[[#This Row],[第2年]]*(1+_xlfn.NORM.INV(RAND(),平均報酬率,平均標準差))</f>
        <v>141.459221148084</v>
      </c>
      <c r="F70" s="2">
        <f ca="1">表格1[[#This Row],[第3年]]*(1+_xlfn.NORM.INV(RAND(),平均報酬率,平均標準差))</f>
        <v>139.08796646938262</v>
      </c>
      <c r="G70" s="2">
        <f ca="1">表格1[[#This Row],[第4年]]*(1+_xlfn.NORM.INV(RAND(),平均報酬率,平均標準差))</f>
        <v>141.55754096378536</v>
      </c>
      <c r="H70" s="2">
        <f ca="1">表格1[[#This Row],[第5年]]*(1+_xlfn.NORM.INV(RAND(),平均報酬率,平均標準差))</f>
        <v>161.786400291484</v>
      </c>
      <c r="I70" s="2">
        <f ca="1">表格1[[#This Row],[第6年]]*(1+_xlfn.NORM.INV(RAND(),平均報酬率,平均標準差))</f>
        <v>173.15008403148897</v>
      </c>
      <c r="J70" s="2">
        <f ca="1">表格1[[#This Row],[第7年]]*(1+_xlfn.NORM.INV(RAND(),平均報酬率,平均標準差))</f>
        <v>203.43802902158163</v>
      </c>
      <c r="K70" s="2">
        <f ca="1">表格1[[#This Row],[第8年]]*(1+_xlfn.NORM.INV(RAND(),平均報酬率,平均標準差))</f>
        <v>221.19972458645475</v>
      </c>
      <c r="L70" s="2">
        <f ca="1">表格1[[#This Row],[第9年]]*(1+_xlfn.NORM.INV(RAND(),平均報酬率,平均標準差))</f>
        <v>231.18054997040284</v>
      </c>
    </row>
    <row r="71" spans="1:12" x14ac:dyDescent="0.25">
      <c r="A71" s="1">
        <v>43</v>
      </c>
      <c r="B71" s="1">
        <f t="shared" si="0"/>
        <v>100</v>
      </c>
      <c r="C71" s="2">
        <f ca="1">表格1[[#This Row],[期初]]*(1+_xlfn.NORM.INV(RAND(),平均報酬率,平均標準差))</f>
        <v>97.377575880633131</v>
      </c>
      <c r="D71" s="2">
        <f ca="1">表格1[[#This Row],[第1年]]*(1+_xlfn.NORM.INV(RAND(),平均報酬率,平均標準差))</f>
        <v>99.512670778581324</v>
      </c>
      <c r="E71" s="2">
        <f ca="1">表格1[[#This Row],[第2年]]*(1+_xlfn.NORM.INV(RAND(),平均報酬率,平均標準差))</f>
        <v>111.19279499145344</v>
      </c>
      <c r="F71" s="2">
        <f ca="1">表格1[[#This Row],[第3年]]*(1+_xlfn.NORM.INV(RAND(),平均報酬率,平均標準差))</f>
        <v>127.24717012416485</v>
      </c>
      <c r="G71" s="2">
        <f ca="1">表格1[[#This Row],[第4年]]*(1+_xlfn.NORM.INV(RAND(),平均報酬率,平均標準差))</f>
        <v>136.73208426466991</v>
      </c>
      <c r="H71" s="2">
        <f ca="1">表格1[[#This Row],[第5年]]*(1+_xlfn.NORM.INV(RAND(),平均報酬率,平均標準差))</f>
        <v>147.41971163986008</v>
      </c>
      <c r="I71" s="2">
        <f ca="1">表格1[[#This Row],[第6年]]*(1+_xlfn.NORM.INV(RAND(),平均報酬率,平均標準差))</f>
        <v>147.71833205591815</v>
      </c>
      <c r="J71" s="2">
        <f ca="1">表格1[[#This Row],[第7年]]*(1+_xlfn.NORM.INV(RAND(),平均報酬率,平均標準差))</f>
        <v>158.53548527764133</v>
      </c>
      <c r="K71" s="2">
        <f ca="1">表格1[[#This Row],[第8年]]*(1+_xlfn.NORM.INV(RAND(),平均報酬率,平均標準差))</f>
        <v>156.93057364164059</v>
      </c>
      <c r="L71" s="2">
        <f ca="1">表格1[[#This Row],[第9年]]*(1+_xlfn.NORM.INV(RAND(),平均報酬率,平均標準差))</f>
        <v>162.00951465628512</v>
      </c>
    </row>
    <row r="72" spans="1:12" x14ac:dyDescent="0.25">
      <c r="A72" s="1">
        <v>44</v>
      </c>
      <c r="B72" s="1">
        <f t="shared" si="0"/>
        <v>100</v>
      </c>
      <c r="C72" s="2">
        <f ca="1">表格1[[#This Row],[期初]]*(1+_xlfn.NORM.INV(RAND(),平均報酬率,平均標準差))</f>
        <v>102.0975145411889</v>
      </c>
      <c r="D72" s="2">
        <f ca="1">表格1[[#This Row],[第1年]]*(1+_xlfn.NORM.INV(RAND(),平均報酬率,平均標準差))</f>
        <v>115.86571952703284</v>
      </c>
      <c r="E72" s="2">
        <f ca="1">表格1[[#This Row],[第2年]]*(1+_xlfn.NORM.INV(RAND(),平均報酬率,平均標準差))</f>
        <v>126.38669307198026</v>
      </c>
      <c r="F72" s="2">
        <f ca="1">表格1[[#This Row],[第3年]]*(1+_xlfn.NORM.INV(RAND(),平均報酬率,平均標準差))</f>
        <v>138.59124671332924</v>
      </c>
      <c r="G72" s="2">
        <f ca="1">表格1[[#This Row],[第4年]]*(1+_xlfn.NORM.INV(RAND(),平均報酬率,平均標準差))</f>
        <v>141.72131162438077</v>
      </c>
      <c r="H72" s="2">
        <f ca="1">表格1[[#This Row],[第5年]]*(1+_xlfn.NORM.INV(RAND(),平均報酬率,平均標準差))</f>
        <v>158.27537656701992</v>
      </c>
      <c r="I72" s="2">
        <f ca="1">表格1[[#This Row],[第6年]]*(1+_xlfn.NORM.INV(RAND(),平均報酬率,平均標準差))</f>
        <v>163.91977292545531</v>
      </c>
      <c r="J72" s="2">
        <f ca="1">表格1[[#This Row],[第7年]]*(1+_xlfn.NORM.INV(RAND(),平均報酬率,平均標準差))</f>
        <v>179.13251818053376</v>
      </c>
      <c r="K72" s="2">
        <f ca="1">表格1[[#This Row],[第8年]]*(1+_xlfn.NORM.INV(RAND(),平均報酬率,平均標準差))</f>
        <v>195.53607215896017</v>
      </c>
      <c r="L72" s="2">
        <f ca="1">表格1[[#This Row],[第9年]]*(1+_xlfn.NORM.INV(RAND(),平均報酬率,平均標準差))</f>
        <v>209.05771211789352</v>
      </c>
    </row>
    <row r="73" spans="1:12" x14ac:dyDescent="0.25">
      <c r="A73" s="1">
        <v>45</v>
      </c>
      <c r="B73" s="1">
        <f t="shared" si="0"/>
        <v>100</v>
      </c>
      <c r="C73" s="2">
        <f ca="1">表格1[[#This Row],[期初]]*(1+_xlfn.NORM.INV(RAND(),平均報酬率,平均標準差))</f>
        <v>119.66627567012338</v>
      </c>
      <c r="D73" s="2">
        <f ca="1">表格1[[#This Row],[第1年]]*(1+_xlfn.NORM.INV(RAND(),平均報酬率,平均標準差))</f>
        <v>130.69340723509112</v>
      </c>
      <c r="E73" s="2">
        <f ca="1">表格1[[#This Row],[第2年]]*(1+_xlfn.NORM.INV(RAND(),平均報酬率,平均標準差))</f>
        <v>141.67238188897079</v>
      </c>
      <c r="F73" s="2">
        <f ca="1">表格1[[#This Row],[第3年]]*(1+_xlfn.NORM.INV(RAND(),平均報酬率,平均標準差))</f>
        <v>141.01910652319941</v>
      </c>
      <c r="G73" s="2">
        <f ca="1">表格1[[#This Row],[第4年]]*(1+_xlfn.NORM.INV(RAND(),平均報酬率,平均標準差))</f>
        <v>148.79769104092929</v>
      </c>
      <c r="H73" s="2">
        <f ca="1">表格1[[#This Row],[第5年]]*(1+_xlfn.NORM.INV(RAND(),平均報酬率,平均標準差))</f>
        <v>157.68181454184057</v>
      </c>
      <c r="I73" s="2">
        <f ca="1">表格1[[#This Row],[第6年]]*(1+_xlfn.NORM.INV(RAND(),平均報酬率,平均標準差))</f>
        <v>186.84275799381629</v>
      </c>
      <c r="J73" s="2">
        <f ca="1">表格1[[#This Row],[第7年]]*(1+_xlfn.NORM.INV(RAND(),平均報酬率,平均標準差))</f>
        <v>215.48520633416615</v>
      </c>
      <c r="K73" s="2">
        <f ca="1">表格1[[#This Row],[第8年]]*(1+_xlfn.NORM.INV(RAND(),平均報酬率,平均標準差))</f>
        <v>233.53613995533951</v>
      </c>
      <c r="L73" s="2">
        <f ca="1">表格1[[#This Row],[第9年]]*(1+_xlfn.NORM.INV(RAND(),平均報酬率,平均標準差))</f>
        <v>235.96874864066552</v>
      </c>
    </row>
    <row r="74" spans="1:12" x14ac:dyDescent="0.25">
      <c r="A74" s="1">
        <v>46</v>
      </c>
      <c r="B74" s="1">
        <f t="shared" si="0"/>
        <v>100</v>
      </c>
      <c r="C74" s="2">
        <f ca="1">表格1[[#This Row],[期初]]*(1+_xlfn.NORM.INV(RAND(),平均報酬率,平均標準差))</f>
        <v>113.01627568438219</v>
      </c>
      <c r="D74" s="2">
        <f ca="1">表格1[[#This Row],[第1年]]*(1+_xlfn.NORM.INV(RAND(),平均報酬率,平均標準差))</f>
        <v>121.91848327469204</v>
      </c>
      <c r="E74" s="2">
        <f ca="1">表格1[[#This Row],[第2年]]*(1+_xlfn.NORM.INV(RAND(),平均報酬率,平均標準差))</f>
        <v>138.81980927911042</v>
      </c>
      <c r="F74" s="2">
        <f ca="1">表格1[[#This Row],[第3年]]*(1+_xlfn.NORM.INV(RAND(),平均報酬率,平均標準差))</f>
        <v>152.24506156869217</v>
      </c>
      <c r="G74" s="2">
        <f ca="1">表格1[[#This Row],[第4年]]*(1+_xlfn.NORM.INV(RAND(),平均報酬率,平均標準差))</f>
        <v>165.43636448434282</v>
      </c>
      <c r="H74" s="2">
        <f ca="1">表格1[[#This Row],[第5年]]*(1+_xlfn.NORM.INV(RAND(),平均報酬率,平均標準差))</f>
        <v>182.8852717468387</v>
      </c>
      <c r="I74" s="2">
        <f ca="1">表格1[[#This Row],[第6年]]*(1+_xlfn.NORM.INV(RAND(),平均報酬率,平均標準差))</f>
        <v>189.85277922659836</v>
      </c>
      <c r="J74" s="2">
        <f ca="1">表格1[[#This Row],[第7年]]*(1+_xlfn.NORM.INV(RAND(),平均報酬率,平均標準差))</f>
        <v>184.45077406845795</v>
      </c>
      <c r="K74" s="2">
        <f ca="1">表格1[[#This Row],[第8年]]*(1+_xlfn.NORM.INV(RAND(),平均報酬率,平均標準差))</f>
        <v>221.42527971664009</v>
      </c>
      <c r="L74" s="2">
        <f ca="1">表格1[[#This Row],[第9年]]*(1+_xlfn.NORM.INV(RAND(),平均報酬率,平均標準差))</f>
        <v>239.52090035252002</v>
      </c>
    </row>
    <row r="75" spans="1:12" x14ac:dyDescent="0.25">
      <c r="A75" s="1">
        <v>47</v>
      </c>
      <c r="B75" s="1">
        <f t="shared" si="0"/>
        <v>100</v>
      </c>
      <c r="C75" s="2">
        <f ca="1">表格1[[#This Row],[期初]]*(1+_xlfn.NORM.INV(RAND(),平均報酬率,平均標準差))</f>
        <v>111.2028816376814</v>
      </c>
      <c r="D75" s="2">
        <f ca="1">表格1[[#This Row],[第1年]]*(1+_xlfn.NORM.INV(RAND(),平均報酬率,平均標準差))</f>
        <v>111.52650739869476</v>
      </c>
      <c r="E75" s="2">
        <f ca="1">表格1[[#This Row],[第2年]]*(1+_xlfn.NORM.INV(RAND(),平均報酬率,平均標準差))</f>
        <v>115.01677220969431</v>
      </c>
      <c r="F75" s="2">
        <f ca="1">表格1[[#This Row],[第3年]]*(1+_xlfn.NORM.INV(RAND(),平均報酬率,平均標準差))</f>
        <v>126.72349431692591</v>
      </c>
      <c r="G75" s="2">
        <f ca="1">表格1[[#This Row],[第4年]]*(1+_xlfn.NORM.INV(RAND(),平均報酬率,平均標準差))</f>
        <v>142.11802439770906</v>
      </c>
      <c r="H75" s="2">
        <f ca="1">表格1[[#This Row],[第5年]]*(1+_xlfn.NORM.INV(RAND(),平均報酬率,平均標準差))</f>
        <v>155.39403618653967</v>
      </c>
      <c r="I75" s="2">
        <f ca="1">表格1[[#This Row],[第6年]]*(1+_xlfn.NORM.INV(RAND(),平均報酬率,平均標準差))</f>
        <v>159.51020645799596</v>
      </c>
      <c r="J75" s="2">
        <f ca="1">表格1[[#This Row],[第7年]]*(1+_xlfn.NORM.INV(RAND(),平均報酬率,平均標準差))</f>
        <v>174.06131127544919</v>
      </c>
      <c r="K75" s="2">
        <f ca="1">表格1[[#This Row],[第8年]]*(1+_xlfn.NORM.INV(RAND(),平均報酬率,平均標準差))</f>
        <v>185.30324336025652</v>
      </c>
      <c r="L75" s="2">
        <f ca="1">表格1[[#This Row],[第9年]]*(1+_xlfn.NORM.INV(RAND(),平均報酬率,平均標準差))</f>
        <v>190.7623950482843</v>
      </c>
    </row>
    <row r="76" spans="1:12" x14ac:dyDescent="0.25">
      <c r="A76" s="1">
        <v>48</v>
      </c>
      <c r="B76" s="1">
        <f t="shared" si="0"/>
        <v>100</v>
      </c>
      <c r="C76" s="2">
        <f ca="1">表格1[[#This Row],[期初]]*(1+_xlfn.NORM.INV(RAND(),平均報酬率,平均標準差))</f>
        <v>116.41248401088382</v>
      </c>
      <c r="D76" s="2">
        <f ca="1">表格1[[#This Row],[第1年]]*(1+_xlfn.NORM.INV(RAND(),平均報酬率,平均標準差))</f>
        <v>118.4037768814743</v>
      </c>
      <c r="E76" s="2">
        <f ca="1">表格1[[#This Row],[第2年]]*(1+_xlfn.NORM.INV(RAND(),平均報酬率,平均標準差))</f>
        <v>126.62373786339035</v>
      </c>
      <c r="F76" s="2">
        <f ca="1">表格1[[#This Row],[第3年]]*(1+_xlfn.NORM.INV(RAND(),平均報酬率,平均標準差))</f>
        <v>134.26143530061535</v>
      </c>
      <c r="G76" s="2">
        <f ca="1">表格1[[#This Row],[第4年]]*(1+_xlfn.NORM.INV(RAND(),平均報酬率,平均標準差))</f>
        <v>148.79140216165686</v>
      </c>
      <c r="H76" s="2">
        <f ca="1">表格1[[#This Row],[第5年]]*(1+_xlfn.NORM.INV(RAND(),平均報酬率,平均標準差))</f>
        <v>176.16548158503161</v>
      </c>
      <c r="I76" s="2">
        <f ca="1">表格1[[#This Row],[第6年]]*(1+_xlfn.NORM.INV(RAND(),平均報酬率,平均標準差))</f>
        <v>189.59801592647574</v>
      </c>
      <c r="J76" s="2">
        <f ca="1">表格1[[#This Row],[第7年]]*(1+_xlfn.NORM.INV(RAND(),平均報酬率,平均標準差))</f>
        <v>212.64205156262233</v>
      </c>
      <c r="K76" s="2">
        <f ca="1">表格1[[#This Row],[第8年]]*(1+_xlfn.NORM.INV(RAND(),平均報酬率,平均標準差))</f>
        <v>214.39692075067163</v>
      </c>
      <c r="L76" s="2">
        <f ca="1">表格1[[#This Row],[第9年]]*(1+_xlfn.NORM.INV(RAND(),平均報酬率,平均標準差))</f>
        <v>227.10607394308329</v>
      </c>
    </row>
    <row r="77" spans="1:12" x14ac:dyDescent="0.25">
      <c r="A77" s="1">
        <v>49</v>
      </c>
      <c r="B77" s="1">
        <f t="shared" si="0"/>
        <v>100</v>
      </c>
      <c r="C77" s="2">
        <f ca="1">表格1[[#This Row],[期初]]*(1+_xlfn.NORM.INV(RAND(),平均報酬率,平均標準差))</f>
        <v>106.82725277948242</v>
      </c>
      <c r="D77" s="2">
        <f ca="1">表格1[[#This Row],[第1年]]*(1+_xlfn.NORM.INV(RAND(),平均報酬率,平均標準差))</f>
        <v>107.93666367278915</v>
      </c>
      <c r="E77" s="2">
        <f ca="1">表格1[[#This Row],[第2年]]*(1+_xlfn.NORM.INV(RAND(),平均報酬率,平均標準差))</f>
        <v>114.77333332121007</v>
      </c>
      <c r="F77" s="2">
        <f ca="1">表格1[[#This Row],[第3年]]*(1+_xlfn.NORM.INV(RAND(),平均報酬率,平均標準差))</f>
        <v>127.85310056447766</v>
      </c>
      <c r="G77" s="2">
        <f ca="1">表格1[[#This Row],[第4年]]*(1+_xlfn.NORM.INV(RAND(),平均報酬率,平均標準差))</f>
        <v>125.7233767917367</v>
      </c>
      <c r="H77" s="2">
        <f ca="1">表格1[[#This Row],[第5年]]*(1+_xlfn.NORM.INV(RAND(),平均報酬率,平均標準差))</f>
        <v>145.14345013166621</v>
      </c>
      <c r="I77" s="2">
        <f ca="1">表格1[[#This Row],[第6年]]*(1+_xlfn.NORM.INV(RAND(),平均報酬率,平均標準差))</f>
        <v>147.68784993420726</v>
      </c>
      <c r="J77" s="2">
        <f ca="1">表格1[[#This Row],[第7年]]*(1+_xlfn.NORM.INV(RAND(),平均報酬率,平均標準差))</f>
        <v>155.43395084421482</v>
      </c>
      <c r="K77" s="2">
        <f ca="1">表格1[[#This Row],[第8年]]*(1+_xlfn.NORM.INV(RAND(),平均報酬率,平均標準差))</f>
        <v>170.12495157577678</v>
      </c>
      <c r="L77" s="2">
        <f ca="1">表格1[[#This Row],[第9年]]*(1+_xlfn.NORM.INV(RAND(),平均報酬率,平均標準差))</f>
        <v>187.71796891464314</v>
      </c>
    </row>
    <row r="78" spans="1:12" x14ac:dyDescent="0.25">
      <c r="A78" s="1">
        <v>50</v>
      </c>
      <c r="B78" s="1">
        <f t="shared" si="0"/>
        <v>100</v>
      </c>
      <c r="C78" s="2">
        <f ca="1">表格1[[#This Row],[期初]]*(1+_xlfn.NORM.INV(RAND(),平均報酬率,平均標準差))</f>
        <v>116.91130853112783</v>
      </c>
      <c r="D78" s="2">
        <f ca="1">表格1[[#This Row],[第1年]]*(1+_xlfn.NORM.INV(RAND(),平均報酬率,平均標準差))</f>
        <v>133.06702586435981</v>
      </c>
      <c r="E78" s="2">
        <f ca="1">表格1[[#This Row],[第2年]]*(1+_xlfn.NORM.INV(RAND(),平均報酬率,平均標準差))</f>
        <v>147.79018448370587</v>
      </c>
      <c r="F78" s="2">
        <f ca="1">表格1[[#This Row],[第3年]]*(1+_xlfn.NORM.INV(RAND(),平均報酬率,平均標準差))</f>
        <v>156.05933975376013</v>
      </c>
      <c r="G78" s="2">
        <f ca="1">表格1[[#This Row],[第4年]]*(1+_xlfn.NORM.INV(RAND(),平均報酬率,平均標準差))</f>
        <v>161.1845918956399</v>
      </c>
      <c r="H78" s="2">
        <f ca="1">表格1[[#This Row],[第5年]]*(1+_xlfn.NORM.INV(RAND(),平均報酬率,平均標準差))</f>
        <v>158.70039241320606</v>
      </c>
      <c r="I78" s="2">
        <f ca="1">表格1[[#This Row],[第6年]]*(1+_xlfn.NORM.INV(RAND(),平均報酬率,平均標準差))</f>
        <v>174.19941338036506</v>
      </c>
      <c r="J78" s="2">
        <f ca="1">表格1[[#This Row],[第7年]]*(1+_xlfn.NORM.INV(RAND(),平均報酬率,平均標準差))</f>
        <v>174.1457050497994</v>
      </c>
      <c r="K78" s="2">
        <f ca="1">表格1[[#This Row],[第8年]]*(1+_xlfn.NORM.INV(RAND(),平均報酬率,平均標準差))</f>
        <v>190.24100003699968</v>
      </c>
      <c r="L78" s="2">
        <f ca="1">表格1[[#This Row],[第9年]]*(1+_xlfn.NORM.INV(RAND(),平均報酬率,平均標準差))</f>
        <v>218.75229415481962</v>
      </c>
    </row>
    <row r="79" spans="1:12" x14ac:dyDescent="0.25">
      <c r="A79" s="1">
        <v>51</v>
      </c>
      <c r="B79" s="1">
        <f t="shared" si="0"/>
        <v>100</v>
      </c>
      <c r="C79" s="2">
        <f ca="1">表格1[[#This Row],[期初]]*(1+_xlfn.NORM.INV(RAND(),平均報酬率,平均標準差))</f>
        <v>109.93433510473587</v>
      </c>
      <c r="D79" s="2">
        <f ca="1">表格1[[#This Row],[第1年]]*(1+_xlfn.NORM.INV(RAND(),平均報酬率,平均標準差))</f>
        <v>112.92419659030905</v>
      </c>
      <c r="E79" s="2">
        <f ca="1">表格1[[#This Row],[第2年]]*(1+_xlfn.NORM.INV(RAND(),平均報酬率,平均標準差))</f>
        <v>128.96389836099763</v>
      </c>
      <c r="F79" s="2">
        <f ca="1">表格1[[#This Row],[第3年]]*(1+_xlfn.NORM.INV(RAND(),平均報酬率,平均標準差))</f>
        <v>134.80595627823092</v>
      </c>
      <c r="G79" s="2">
        <f ca="1">表格1[[#This Row],[第4年]]*(1+_xlfn.NORM.INV(RAND(),平均報酬率,平均標準差))</f>
        <v>138.86262800558669</v>
      </c>
      <c r="H79" s="2">
        <f ca="1">表格1[[#This Row],[第5年]]*(1+_xlfn.NORM.INV(RAND(),平均報酬率,平均標準差))</f>
        <v>154.41812982030802</v>
      </c>
      <c r="I79" s="2">
        <f ca="1">表格1[[#This Row],[第6年]]*(1+_xlfn.NORM.INV(RAND(),平均報酬率,平均標準差))</f>
        <v>167.9759515607507</v>
      </c>
      <c r="J79" s="2">
        <f ca="1">表格1[[#This Row],[第7年]]*(1+_xlfn.NORM.INV(RAND(),平均報酬率,平均標準差))</f>
        <v>163.14177634228523</v>
      </c>
      <c r="K79" s="2">
        <f ca="1">表格1[[#This Row],[第8年]]*(1+_xlfn.NORM.INV(RAND(),平均報酬率,平均標準差))</f>
        <v>165.96776245959342</v>
      </c>
      <c r="L79" s="2">
        <f ca="1">表格1[[#This Row],[第9年]]*(1+_xlfn.NORM.INV(RAND(),平均報酬率,平均標準差))</f>
        <v>169.24777661727992</v>
      </c>
    </row>
    <row r="80" spans="1:12" x14ac:dyDescent="0.25">
      <c r="A80" s="1">
        <v>52</v>
      </c>
      <c r="B80" s="1">
        <f t="shared" si="0"/>
        <v>100</v>
      </c>
      <c r="C80" s="2">
        <f ca="1">表格1[[#This Row],[期初]]*(1+_xlfn.NORM.INV(RAND(),平均報酬率,平均標準差))</f>
        <v>113.19738283093992</v>
      </c>
      <c r="D80" s="2">
        <f ca="1">表格1[[#This Row],[第1年]]*(1+_xlfn.NORM.INV(RAND(),平均報酬率,平均標準差))</f>
        <v>122.75367392777353</v>
      </c>
      <c r="E80" s="2">
        <f ca="1">表格1[[#This Row],[第2年]]*(1+_xlfn.NORM.INV(RAND(),平均報酬率,平均標準差))</f>
        <v>131.87422292728925</v>
      </c>
      <c r="F80" s="2">
        <f ca="1">表格1[[#This Row],[第3年]]*(1+_xlfn.NORM.INV(RAND(),平均報酬率,平均標準差))</f>
        <v>133.07191451804627</v>
      </c>
      <c r="G80" s="2">
        <f ca="1">表格1[[#This Row],[第4年]]*(1+_xlfn.NORM.INV(RAND(),平均報酬率,平均標準差))</f>
        <v>136.23426140332535</v>
      </c>
      <c r="H80" s="2">
        <f ca="1">表格1[[#This Row],[第5年]]*(1+_xlfn.NORM.INV(RAND(),平均報酬率,平均標準差))</f>
        <v>156.75907665538207</v>
      </c>
      <c r="I80" s="2">
        <f ca="1">表格1[[#This Row],[第6年]]*(1+_xlfn.NORM.INV(RAND(),平均報酬率,平均標準差))</f>
        <v>166.893381475371</v>
      </c>
      <c r="J80" s="2">
        <f ca="1">表格1[[#This Row],[第7年]]*(1+_xlfn.NORM.INV(RAND(),平均報酬率,平均標準差))</f>
        <v>184.3515882968548</v>
      </c>
      <c r="K80" s="2">
        <f ca="1">表格1[[#This Row],[第8年]]*(1+_xlfn.NORM.INV(RAND(),平均報酬率,平均標準差))</f>
        <v>185.73832537041122</v>
      </c>
      <c r="L80" s="2">
        <f ca="1">表格1[[#This Row],[第9年]]*(1+_xlfn.NORM.INV(RAND(),平均報酬率,平均標準差))</f>
        <v>191.21324467181159</v>
      </c>
    </row>
    <row r="81" spans="1:12" x14ac:dyDescent="0.25">
      <c r="A81" s="1">
        <v>53</v>
      </c>
      <c r="B81" s="1">
        <f t="shared" si="0"/>
        <v>100</v>
      </c>
      <c r="C81" s="2">
        <f ca="1">表格1[[#This Row],[期初]]*(1+_xlfn.NORM.INV(RAND(),平均報酬率,平均標準差))</f>
        <v>109.73521974097311</v>
      </c>
      <c r="D81" s="2">
        <f ca="1">表格1[[#This Row],[第1年]]*(1+_xlfn.NORM.INV(RAND(),平均報酬率,平均標準差))</f>
        <v>118.79626919786421</v>
      </c>
      <c r="E81" s="2">
        <f ca="1">表格1[[#This Row],[第2年]]*(1+_xlfn.NORM.INV(RAND(),平均報酬率,平均標準差))</f>
        <v>129.24073563049811</v>
      </c>
      <c r="F81" s="2">
        <f ca="1">表格1[[#This Row],[第3年]]*(1+_xlfn.NORM.INV(RAND(),平均報酬率,平均標準差))</f>
        <v>163.66666345790071</v>
      </c>
      <c r="G81" s="2">
        <f ca="1">表格1[[#This Row],[第4年]]*(1+_xlfn.NORM.INV(RAND(),平均報酬率,平均標準差))</f>
        <v>173.22337172178175</v>
      </c>
      <c r="H81" s="2">
        <f ca="1">表格1[[#This Row],[第5年]]*(1+_xlfn.NORM.INV(RAND(),平均報酬率,平均標準差))</f>
        <v>182.86034934418078</v>
      </c>
      <c r="I81" s="2">
        <f ca="1">表格1[[#This Row],[第6年]]*(1+_xlfn.NORM.INV(RAND(),平均報酬率,平均標準差))</f>
        <v>183.17789804343769</v>
      </c>
      <c r="J81" s="2">
        <f ca="1">表格1[[#This Row],[第7年]]*(1+_xlfn.NORM.INV(RAND(),平均報酬率,平均標準差))</f>
        <v>198.85881613327271</v>
      </c>
      <c r="K81" s="2">
        <f ca="1">表格1[[#This Row],[第8年]]*(1+_xlfn.NORM.INV(RAND(),平均報酬率,平均標準差))</f>
        <v>186.38609659868385</v>
      </c>
      <c r="L81" s="2">
        <f ca="1">表格1[[#This Row],[第9年]]*(1+_xlfn.NORM.INV(RAND(),平均報酬率,平均標準差))</f>
        <v>189.38429517469856</v>
      </c>
    </row>
    <row r="82" spans="1:12" x14ac:dyDescent="0.25">
      <c r="A82" s="1">
        <v>54</v>
      </c>
      <c r="B82" s="1">
        <f t="shared" si="0"/>
        <v>100</v>
      </c>
      <c r="C82" s="2">
        <f ca="1">表格1[[#This Row],[期初]]*(1+_xlfn.NORM.INV(RAND(),平均報酬率,平均標準差))</f>
        <v>115.59438632597347</v>
      </c>
      <c r="D82" s="2">
        <f ca="1">表格1[[#This Row],[第1年]]*(1+_xlfn.NORM.INV(RAND(),平均報酬率,平均標準差))</f>
        <v>131.71288594970886</v>
      </c>
      <c r="E82" s="2">
        <f ca="1">表格1[[#This Row],[第2年]]*(1+_xlfn.NORM.INV(RAND(),平均報酬率,平均標準差))</f>
        <v>140.88863849568332</v>
      </c>
      <c r="F82" s="2">
        <f ca="1">表格1[[#This Row],[第3年]]*(1+_xlfn.NORM.INV(RAND(),平均報酬率,平均標準差))</f>
        <v>153.23544157622857</v>
      </c>
      <c r="G82" s="2">
        <f ca="1">表格1[[#This Row],[第4年]]*(1+_xlfn.NORM.INV(RAND(),平均報酬率,平均標準差))</f>
        <v>154.46337162658369</v>
      </c>
      <c r="H82" s="2">
        <f ca="1">表格1[[#This Row],[第5年]]*(1+_xlfn.NORM.INV(RAND(),平均報酬率,平均標準差))</f>
        <v>174.97915187989784</v>
      </c>
      <c r="I82" s="2">
        <f ca="1">表格1[[#This Row],[第6年]]*(1+_xlfn.NORM.INV(RAND(),平均報酬率,平均標準差))</f>
        <v>195.06919383897537</v>
      </c>
      <c r="J82" s="2">
        <f ca="1">表格1[[#This Row],[第7年]]*(1+_xlfn.NORM.INV(RAND(),平均報酬率,平均標準差))</f>
        <v>213.73084120456724</v>
      </c>
      <c r="K82" s="2">
        <f ca="1">表格1[[#This Row],[第8年]]*(1+_xlfn.NORM.INV(RAND(),平均報酬率,平均標準差))</f>
        <v>231.36935841600675</v>
      </c>
      <c r="L82" s="2">
        <f ca="1">表格1[[#This Row],[第9年]]*(1+_xlfn.NORM.INV(RAND(),平均報酬率,平均標準差))</f>
        <v>258.21270327831866</v>
      </c>
    </row>
    <row r="83" spans="1:12" x14ac:dyDescent="0.25">
      <c r="A83" s="1">
        <v>55</v>
      </c>
      <c r="B83" s="1">
        <f t="shared" si="0"/>
        <v>100</v>
      </c>
      <c r="C83" s="2">
        <f ca="1">表格1[[#This Row],[期初]]*(1+_xlfn.NORM.INV(RAND(),平均報酬率,平均標準差))</f>
        <v>94.104299494313878</v>
      </c>
      <c r="D83" s="2">
        <f ca="1">表格1[[#This Row],[第1年]]*(1+_xlfn.NORM.INV(RAND(),平均報酬率,平均標準差))</f>
        <v>101.35287046542548</v>
      </c>
      <c r="E83" s="2">
        <f ca="1">表格1[[#This Row],[第2年]]*(1+_xlfn.NORM.INV(RAND(),平均報酬率,平均標準差))</f>
        <v>123.74954755673625</v>
      </c>
      <c r="F83" s="2">
        <f ca="1">表格1[[#This Row],[第3年]]*(1+_xlfn.NORM.INV(RAND(),平均報酬率,平均標準差))</f>
        <v>138.84058431255499</v>
      </c>
      <c r="G83" s="2">
        <f ca="1">表格1[[#This Row],[第4年]]*(1+_xlfn.NORM.INV(RAND(),平均報酬率,平均標準差))</f>
        <v>149.83569469044809</v>
      </c>
      <c r="H83" s="2">
        <f ca="1">表格1[[#This Row],[第5年]]*(1+_xlfn.NORM.INV(RAND(),平均報酬率,平均標準差))</f>
        <v>170.3726367951048</v>
      </c>
      <c r="I83" s="2">
        <f ca="1">表格1[[#This Row],[第6年]]*(1+_xlfn.NORM.INV(RAND(),平均報酬率,平均標準差))</f>
        <v>184.6382665469969</v>
      </c>
      <c r="J83" s="2">
        <f ca="1">表格1[[#This Row],[第7年]]*(1+_xlfn.NORM.INV(RAND(),平均報酬率,平均標準差))</f>
        <v>194.89771413944294</v>
      </c>
      <c r="K83" s="2">
        <f ca="1">表格1[[#This Row],[第8年]]*(1+_xlfn.NORM.INV(RAND(),平均報酬率,平均標準差))</f>
        <v>221.35536717168435</v>
      </c>
      <c r="L83" s="2">
        <f ca="1">表格1[[#This Row],[第9年]]*(1+_xlfn.NORM.INV(RAND(),平均報酬率,平均標準差))</f>
        <v>243.10160512233665</v>
      </c>
    </row>
    <row r="84" spans="1:12" x14ac:dyDescent="0.25">
      <c r="A84" s="1">
        <v>56</v>
      </c>
      <c r="B84" s="1">
        <f t="shared" si="0"/>
        <v>100</v>
      </c>
      <c r="C84" s="2">
        <f ca="1">表格1[[#This Row],[期初]]*(1+_xlfn.NORM.INV(RAND(),平均報酬率,平均標準差))</f>
        <v>101.44385900161403</v>
      </c>
      <c r="D84" s="2">
        <f ca="1">表格1[[#This Row],[第1年]]*(1+_xlfn.NORM.INV(RAND(),平均報酬率,平均標準差))</f>
        <v>117.21515141947344</v>
      </c>
      <c r="E84" s="2">
        <f ca="1">表格1[[#This Row],[第2年]]*(1+_xlfn.NORM.INV(RAND(),平均報酬率,平均標準差))</f>
        <v>120.80688980412464</v>
      </c>
      <c r="F84" s="2">
        <f ca="1">表格1[[#This Row],[第3年]]*(1+_xlfn.NORM.INV(RAND(),平均報酬率,平均標準差))</f>
        <v>129.5189482139692</v>
      </c>
      <c r="G84" s="2">
        <f ca="1">表格1[[#This Row],[第4年]]*(1+_xlfn.NORM.INV(RAND(),平均報酬率,平均標準差))</f>
        <v>138.59093060324011</v>
      </c>
      <c r="H84" s="2">
        <f ca="1">表格1[[#This Row],[第5年]]*(1+_xlfn.NORM.INV(RAND(),平均報酬率,平均標準差))</f>
        <v>139.59386154954007</v>
      </c>
      <c r="I84" s="2">
        <f ca="1">表格1[[#This Row],[第6年]]*(1+_xlfn.NORM.INV(RAND(),平均報酬率,平均標準差))</f>
        <v>151.51709051557737</v>
      </c>
      <c r="J84" s="2">
        <f ca="1">表格1[[#This Row],[第7年]]*(1+_xlfn.NORM.INV(RAND(),平均報酬率,平均標準差))</f>
        <v>165.12407254791455</v>
      </c>
      <c r="K84" s="2">
        <f ca="1">表格1[[#This Row],[第8年]]*(1+_xlfn.NORM.INV(RAND(),平均報酬率,平均標準差))</f>
        <v>144.6768497602377</v>
      </c>
      <c r="L84" s="2">
        <f ca="1">表格1[[#This Row],[第9年]]*(1+_xlfn.NORM.INV(RAND(),平均報酬率,平均標準差))</f>
        <v>163.6883684462347</v>
      </c>
    </row>
    <row r="85" spans="1:12" x14ac:dyDescent="0.25">
      <c r="A85" s="1">
        <v>57</v>
      </c>
      <c r="B85" s="1">
        <f t="shared" si="0"/>
        <v>100</v>
      </c>
      <c r="C85" s="2">
        <f ca="1">表格1[[#This Row],[期初]]*(1+_xlfn.NORM.INV(RAND(),平均報酬率,平均標準差))</f>
        <v>118.32599840243849</v>
      </c>
      <c r="D85" s="2">
        <f ca="1">表格1[[#This Row],[第1年]]*(1+_xlfn.NORM.INV(RAND(),平均報酬率,平均標準差))</f>
        <v>129.52494334877204</v>
      </c>
      <c r="E85" s="2">
        <f ca="1">表格1[[#This Row],[第2年]]*(1+_xlfn.NORM.INV(RAND(),平均報酬率,平均標準差))</f>
        <v>155.48271325495946</v>
      </c>
      <c r="F85" s="2">
        <f ca="1">表格1[[#This Row],[第3年]]*(1+_xlfn.NORM.INV(RAND(),平均報酬率,平均標準差))</f>
        <v>175.57960945910901</v>
      </c>
      <c r="G85" s="2">
        <f ca="1">表格1[[#This Row],[第4年]]*(1+_xlfn.NORM.INV(RAND(),平均報酬率,平均標準差))</f>
        <v>198.01714019387475</v>
      </c>
      <c r="H85" s="2">
        <f ca="1">表格1[[#This Row],[第5年]]*(1+_xlfn.NORM.INV(RAND(),平均報酬率,平均標準差))</f>
        <v>222.67638811004656</v>
      </c>
      <c r="I85" s="2">
        <f ca="1">表格1[[#This Row],[第6年]]*(1+_xlfn.NORM.INV(RAND(),平均報酬率,平均標準差))</f>
        <v>241.25615552657047</v>
      </c>
      <c r="J85" s="2">
        <f ca="1">表格1[[#This Row],[第7年]]*(1+_xlfn.NORM.INV(RAND(),平均報酬率,平均標準差))</f>
        <v>238.17784840149102</v>
      </c>
      <c r="K85" s="2">
        <f ca="1">表格1[[#This Row],[第8年]]*(1+_xlfn.NORM.INV(RAND(),平均報酬率,平均標準差))</f>
        <v>258.4536303806492</v>
      </c>
      <c r="L85" s="2">
        <f ca="1">表格1[[#This Row],[第9年]]*(1+_xlfn.NORM.INV(RAND(),平均報酬率,平均標準差))</f>
        <v>284.66430972858188</v>
      </c>
    </row>
    <row r="86" spans="1:12" x14ac:dyDescent="0.25">
      <c r="A86" s="1">
        <v>58</v>
      </c>
      <c r="B86" s="1">
        <f t="shared" si="0"/>
        <v>100</v>
      </c>
      <c r="C86" s="2">
        <f ca="1">表格1[[#This Row],[期初]]*(1+_xlfn.NORM.INV(RAND(),平均報酬率,平均標準差))</f>
        <v>106.65229501199308</v>
      </c>
      <c r="D86" s="2">
        <f ca="1">表格1[[#This Row],[第1年]]*(1+_xlfn.NORM.INV(RAND(),平均報酬率,平均標準差))</f>
        <v>126.50616923155935</v>
      </c>
      <c r="E86" s="2">
        <f ca="1">表格1[[#This Row],[第2年]]*(1+_xlfn.NORM.INV(RAND(),平均報酬率,平均標準差))</f>
        <v>126.45116218458202</v>
      </c>
      <c r="F86" s="2">
        <f ca="1">表格1[[#This Row],[第3年]]*(1+_xlfn.NORM.INV(RAND(),平均報酬率,平均標準差))</f>
        <v>132.00028140562867</v>
      </c>
      <c r="G86" s="2">
        <f ca="1">表格1[[#This Row],[第4年]]*(1+_xlfn.NORM.INV(RAND(),平均報酬率,平均標準差))</f>
        <v>136.19191399234472</v>
      </c>
      <c r="H86" s="2">
        <f ca="1">表格1[[#This Row],[第5年]]*(1+_xlfn.NORM.INV(RAND(),平均報酬率,平均標準差))</f>
        <v>150.40112412070556</v>
      </c>
      <c r="I86" s="2">
        <f ca="1">表格1[[#This Row],[第6年]]*(1+_xlfn.NORM.INV(RAND(),平均報酬率,平均標準差))</f>
        <v>155.1755355427905</v>
      </c>
      <c r="J86" s="2">
        <f ca="1">表格1[[#This Row],[第7年]]*(1+_xlfn.NORM.INV(RAND(),平均報酬率,平均標準差))</f>
        <v>168.53327129068632</v>
      </c>
      <c r="K86" s="2">
        <f ca="1">表格1[[#This Row],[第8年]]*(1+_xlfn.NORM.INV(RAND(),平均報酬率,平均標準差))</f>
        <v>177.133293794249</v>
      </c>
      <c r="L86" s="2">
        <f ca="1">表格1[[#This Row],[第9年]]*(1+_xlfn.NORM.INV(RAND(),平均報酬率,平均標準差))</f>
        <v>204.0021907746891</v>
      </c>
    </row>
    <row r="87" spans="1:12" x14ac:dyDescent="0.25">
      <c r="A87" s="1">
        <v>59</v>
      </c>
      <c r="B87" s="1">
        <f t="shared" si="0"/>
        <v>100</v>
      </c>
      <c r="C87" s="2">
        <f ca="1">表格1[[#This Row],[期初]]*(1+_xlfn.NORM.INV(RAND(),平均報酬率,平均標準差))</f>
        <v>105.16672209333022</v>
      </c>
      <c r="D87" s="2">
        <f ca="1">表格1[[#This Row],[第1年]]*(1+_xlfn.NORM.INV(RAND(),平均報酬率,平均標準差))</f>
        <v>114.10908247814436</v>
      </c>
      <c r="E87" s="2">
        <f ca="1">表格1[[#This Row],[第2年]]*(1+_xlfn.NORM.INV(RAND(),平均報酬率,平均標準差))</f>
        <v>124.96336452092025</v>
      </c>
      <c r="F87" s="2">
        <f ca="1">表格1[[#This Row],[第3年]]*(1+_xlfn.NORM.INV(RAND(),平均報酬率,平均標準差))</f>
        <v>136.28919802770992</v>
      </c>
      <c r="G87" s="2">
        <f ca="1">表格1[[#This Row],[第4年]]*(1+_xlfn.NORM.INV(RAND(),平均報酬率,平均標準差))</f>
        <v>143.13284570727308</v>
      </c>
      <c r="H87" s="2">
        <f ca="1">表格1[[#This Row],[第5年]]*(1+_xlfn.NORM.INV(RAND(),平均報酬率,平均標準差))</f>
        <v>153.24202635250057</v>
      </c>
      <c r="I87" s="2">
        <f ca="1">表格1[[#This Row],[第6年]]*(1+_xlfn.NORM.INV(RAND(),平均報酬率,平均標準差))</f>
        <v>156.32059127372804</v>
      </c>
      <c r="J87" s="2">
        <f ca="1">表格1[[#This Row],[第7年]]*(1+_xlfn.NORM.INV(RAND(),平均報酬率,平均標準差))</f>
        <v>161.21874001403251</v>
      </c>
      <c r="K87" s="2">
        <f ca="1">表格1[[#This Row],[第8年]]*(1+_xlfn.NORM.INV(RAND(),平均報酬率,平均標準差))</f>
        <v>166.11092473792635</v>
      </c>
      <c r="L87" s="2">
        <f ca="1">表格1[[#This Row],[第9年]]*(1+_xlfn.NORM.INV(RAND(),平均報酬率,平均標準差))</f>
        <v>180.15202493522517</v>
      </c>
    </row>
    <row r="88" spans="1:12" x14ac:dyDescent="0.25">
      <c r="A88" s="1">
        <v>60</v>
      </c>
      <c r="B88" s="1">
        <f t="shared" si="0"/>
        <v>100</v>
      </c>
      <c r="C88" s="2">
        <f ca="1">表格1[[#This Row],[期初]]*(1+_xlfn.NORM.INV(RAND(),平均報酬率,平均標準差))</f>
        <v>109.22071671523537</v>
      </c>
      <c r="D88" s="2">
        <f ca="1">表格1[[#This Row],[第1年]]*(1+_xlfn.NORM.INV(RAND(),平均報酬率,平均標準差))</f>
        <v>120.92766048332463</v>
      </c>
      <c r="E88" s="2">
        <f ca="1">表格1[[#This Row],[第2年]]*(1+_xlfn.NORM.INV(RAND(),平均報酬率,平均標準差))</f>
        <v>131.72801309728803</v>
      </c>
      <c r="F88" s="2">
        <f ca="1">表格1[[#This Row],[第3年]]*(1+_xlfn.NORM.INV(RAND(),平均報酬率,平均標準差))</f>
        <v>144.24211217069777</v>
      </c>
      <c r="G88" s="2">
        <f ca="1">表格1[[#This Row],[第4年]]*(1+_xlfn.NORM.INV(RAND(),平均報酬率,平均標準差))</f>
        <v>157.56105534123307</v>
      </c>
      <c r="H88" s="2">
        <f ca="1">表格1[[#This Row],[第5年]]*(1+_xlfn.NORM.INV(RAND(),平均報酬率,平均標準差))</f>
        <v>170.06562007772283</v>
      </c>
      <c r="I88" s="2">
        <f ca="1">表格1[[#This Row],[第6年]]*(1+_xlfn.NORM.INV(RAND(),平均報酬率,平均標準差))</f>
        <v>194.19944715822055</v>
      </c>
      <c r="J88" s="2">
        <f ca="1">表格1[[#This Row],[第7年]]*(1+_xlfn.NORM.INV(RAND(),平均報酬率,平均標準差))</f>
        <v>212.09396329807799</v>
      </c>
      <c r="K88" s="2">
        <f ca="1">表格1[[#This Row],[第8年]]*(1+_xlfn.NORM.INV(RAND(),平均報酬率,平均標準差))</f>
        <v>222.43378374863255</v>
      </c>
      <c r="L88" s="2">
        <f ca="1">表格1[[#This Row],[第9年]]*(1+_xlfn.NORM.INV(RAND(),平均報酬率,平均標準差))</f>
        <v>227.81556812328677</v>
      </c>
    </row>
    <row r="89" spans="1:12" x14ac:dyDescent="0.25">
      <c r="A89" s="1">
        <v>61</v>
      </c>
      <c r="B89" s="1">
        <f t="shared" si="0"/>
        <v>100</v>
      </c>
      <c r="C89" s="2">
        <f ca="1">表格1[[#This Row],[期初]]*(1+_xlfn.NORM.INV(RAND(),平均報酬率,平均標準差))</f>
        <v>100.21535063855586</v>
      </c>
      <c r="D89" s="2">
        <f ca="1">表格1[[#This Row],[第1年]]*(1+_xlfn.NORM.INV(RAND(),平均報酬率,平均標準差))</f>
        <v>106.5596327637486</v>
      </c>
      <c r="E89" s="2">
        <f ca="1">表格1[[#This Row],[第2年]]*(1+_xlfn.NORM.INV(RAND(),平均報酬率,平均標準差))</f>
        <v>118.47830097332232</v>
      </c>
      <c r="F89" s="2">
        <f ca="1">表格1[[#This Row],[第3年]]*(1+_xlfn.NORM.INV(RAND(),平均報酬率,平均標準差))</f>
        <v>119.0144736648104</v>
      </c>
      <c r="G89" s="2">
        <f ca="1">表格1[[#This Row],[第4年]]*(1+_xlfn.NORM.INV(RAND(),平均報酬率,平均標準差))</f>
        <v>114.08495036732405</v>
      </c>
      <c r="H89" s="2">
        <f ca="1">表格1[[#This Row],[第5年]]*(1+_xlfn.NORM.INV(RAND(),平均報酬率,平均標準差))</f>
        <v>134.87112313438979</v>
      </c>
      <c r="I89" s="2">
        <f ca="1">表格1[[#This Row],[第6年]]*(1+_xlfn.NORM.INV(RAND(),平均報酬率,平均標準差))</f>
        <v>152.773722311743</v>
      </c>
      <c r="J89" s="2">
        <f ca="1">表格1[[#This Row],[第7年]]*(1+_xlfn.NORM.INV(RAND(),平均報酬率,平均標準差))</f>
        <v>186.7096285465816</v>
      </c>
      <c r="K89" s="2">
        <f ca="1">表格1[[#This Row],[第8年]]*(1+_xlfn.NORM.INV(RAND(),平均報酬率,平均標準差))</f>
        <v>197.69758846193432</v>
      </c>
      <c r="L89" s="2">
        <f ca="1">表格1[[#This Row],[第9年]]*(1+_xlfn.NORM.INV(RAND(),平均報酬率,平均標準差))</f>
        <v>212.21773314136556</v>
      </c>
    </row>
    <row r="90" spans="1:12" x14ac:dyDescent="0.25">
      <c r="A90" s="1">
        <v>62</v>
      </c>
      <c r="B90" s="1">
        <f t="shared" si="0"/>
        <v>100</v>
      </c>
      <c r="C90" s="2">
        <f ca="1">表格1[[#This Row],[期初]]*(1+_xlfn.NORM.INV(RAND(),平均報酬率,平均標準差))</f>
        <v>102.79562129338711</v>
      </c>
      <c r="D90" s="2">
        <f ca="1">表格1[[#This Row],[第1年]]*(1+_xlfn.NORM.INV(RAND(),平均報酬率,平均標準差))</f>
        <v>106.78877264198618</v>
      </c>
      <c r="E90" s="2">
        <f ca="1">表格1[[#This Row],[第2年]]*(1+_xlfn.NORM.INV(RAND(),平均報酬率,平均標準差))</f>
        <v>103.60553001764418</v>
      </c>
      <c r="F90" s="2">
        <f ca="1">表格1[[#This Row],[第3年]]*(1+_xlfn.NORM.INV(RAND(),平均報酬率,平均標準差))</f>
        <v>117.77999280008177</v>
      </c>
      <c r="G90" s="2">
        <f ca="1">表格1[[#This Row],[第4年]]*(1+_xlfn.NORM.INV(RAND(),平均報酬率,平均標準差))</f>
        <v>119.64901776764998</v>
      </c>
      <c r="H90" s="2">
        <f ca="1">表格1[[#This Row],[第5年]]*(1+_xlfn.NORM.INV(RAND(),平均報酬率,平均標準差))</f>
        <v>132.53410414758693</v>
      </c>
      <c r="I90" s="2">
        <f ca="1">表格1[[#This Row],[第6年]]*(1+_xlfn.NORM.INV(RAND(),平均報酬率,平均標準差))</f>
        <v>141.47075551149214</v>
      </c>
      <c r="J90" s="2">
        <f ca="1">表格1[[#This Row],[第7年]]*(1+_xlfn.NORM.INV(RAND(),平均報酬率,平均標準差))</f>
        <v>145.3451889834285</v>
      </c>
      <c r="K90" s="2">
        <f ca="1">表格1[[#This Row],[第8年]]*(1+_xlfn.NORM.INV(RAND(),平均報酬率,平均標準差))</f>
        <v>152.43614645572416</v>
      </c>
      <c r="L90" s="2">
        <f ca="1">表格1[[#This Row],[第9年]]*(1+_xlfn.NORM.INV(RAND(),平均報酬率,平均標準差))</f>
        <v>172.21024016114691</v>
      </c>
    </row>
    <row r="91" spans="1:12" x14ac:dyDescent="0.25">
      <c r="A91" s="1">
        <v>63</v>
      </c>
      <c r="B91" s="1">
        <f t="shared" si="0"/>
        <v>100</v>
      </c>
      <c r="C91" s="2">
        <f ca="1">表格1[[#This Row],[期初]]*(1+_xlfn.NORM.INV(RAND(),平均報酬率,平均標準差))</f>
        <v>109.42065850892855</v>
      </c>
      <c r="D91" s="2">
        <f ca="1">表格1[[#This Row],[第1年]]*(1+_xlfn.NORM.INV(RAND(),平均報酬率,平均標準差))</f>
        <v>116.31502186904743</v>
      </c>
      <c r="E91" s="2">
        <f ca="1">表格1[[#This Row],[第2年]]*(1+_xlfn.NORM.INV(RAND(),平均報酬率,平均標準差))</f>
        <v>131.36107113087542</v>
      </c>
      <c r="F91" s="2">
        <f ca="1">表格1[[#This Row],[第3年]]*(1+_xlfn.NORM.INV(RAND(),平均報酬率,平均標準差))</f>
        <v>132.01641855270483</v>
      </c>
      <c r="G91" s="2">
        <f ca="1">表格1[[#This Row],[第4年]]*(1+_xlfn.NORM.INV(RAND(),平均報酬率,平均標準差))</f>
        <v>135.79370509463303</v>
      </c>
      <c r="H91" s="2">
        <f ca="1">表格1[[#This Row],[第5年]]*(1+_xlfn.NORM.INV(RAND(),平均報酬率,平均標準差))</f>
        <v>142.85105074098908</v>
      </c>
      <c r="I91" s="2">
        <f ca="1">表格1[[#This Row],[第6年]]*(1+_xlfn.NORM.INV(RAND(),平均報酬率,平均標準差))</f>
        <v>154.21963262597669</v>
      </c>
      <c r="J91" s="2">
        <f ca="1">表格1[[#This Row],[第7年]]*(1+_xlfn.NORM.INV(RAND(),平均報酬率,平均標準差))</f>
        <v>166.26033794942072</v>
      </c>
      <c r="K91" s="2">
        <f ca="1">表格1[[#This Row],[第8年]]*(1+_xlfn.NORM.INV(RAND(),平均報酬率,平均標準差))</f>
        <v>174.1696720402926</v>
      </c>
      <c r="L91" s="2">
        <f ca="1">表格1[[#This Row],[第9年]]*(1+_xlfn.NORM.INV(RAND(),平均報酬率,平均標準差))</f>
        <v>171.0233386604032</v>
      </c>
    </row>
    <row r="92" spans="1:12" x14ac:dyDescent="0.25">
      <c r="A92" s="1">
        <v>64</v>
      </c>
      <c r="B92" s="1">
        <f t="shared" si="0"/>
        <v>100</v>
      </c>
      <c r="C92" s="2">
        <f ca="1">表格1[[#This Row],[期初]]*(1+_xlfn.NORM.INV(RAND(),平均報酬率,平均標準差))</f>
        <v>102.02856966601792</v>
      </c>
      <c r="D92" s="2">
        <f ca="1">表格1[[#This Row],[第1年]]*(1+_xlfn.NORM.INV(RAND(),平均報酬率,平均標準差))</f>
        <v>110.14599890963501</v>
      </c>
      <c r="E92" s="2">
        <f ca="1">表格1[[#This Row],[第2年]]*(1+_xlfn.NORM.INV(RAND(),平均報酬率,平均標準差))</f>
        <v>125.84202582819593</v>
      </c>
      <c r="F92" s="2">
        <f ca="1">表格1[[#This Row],[第3年]]*(1+_xlfn.NORM.INV(RAND(),平均報酬率,平均標準差))</f>
        <v>127.86198444097403</v>
      </c>
      <c r="G92" s="2">
        <f ca="1">表格1[[#This Row],[第4年]]*(1+_xlfn.NORM.INV(RAND(),平均報酬率,平均標準差))</f>
        <v>129.48830550426914</v>
      </c>
      <c r="H92" s="2">
        <f ca="1">表格1[[#This Row],[第5年]]*(1+_xlfn.NORM.INV(RAND(),平均報酬率,平均標準差))</f>
        <v>143.64990356645743</v>
      </c>
      <c r="I92" s="2">
        <f ca="1">表格1[[#This Row],[第6年]]*(1+_xlfn.NORM.INV(RAND(),平均報酬率,平均標準差))</f>
        <v>155.12366220625134</v>
      </c>
      <c r="J92" s="2">
        <f ca="1">表格1[[#This Row],[第7年]]*(1+_xlfn.NORM.INV(RAND(),平均報酬率,平均標準差))</f>
        <v>170.53996132299369</v>
      </c>
      <c r="K92" s="2">
        <f ca="1">表格1[[#This Row],[第8年]]*(1+_xlfn.NORM.INV(RAND(),平均報酬率,平均標準差))</f>
        <v>187.05146041592772</v>
      </c>
      <c r="L92" s="2">
        <f ca="1">表格1[[#This Row],[第9年]]*(1+_xlfn.NORM.INV(RAND(),平均報酬率,平均標準差))</f>
        <v>190.81230510221675</v>
      </c>
    </row>
    <row r="93" spans="1:12" x14ac:dyDescent="0.25">
      <c r="A93" s="1">
        <v>65</v>
      </c>
      <c r="B93" s="1">
        <f t="shared" ref="B93:B156" si="1">投入金額</f>
        <v>100</v>
      </c>
      <c r="C93" s="2">
        <f ca="1">表格1[[#This Row],[期初]]*(1+_xlfn.NORM.INV(RAND(),平均報酬率,平均標準差))</f>
        <v>97.408671445697522</v>
      </c>
      <c r="D93" s="2">
        <f ca="1">表格1[[#This Row],[第1年]]*(1+_xlfn.NORM.INV(RAND(),平均報酬率,平均標準差))</f>
        <v>109.19586595123428</v>
      </c>
      <c r="E93" s="2">
        <f ca="1">表格1[[#This Row],[第2年]]*(1+_xlfn.NORM.INV(RAND(),平均報酬率,平均標準差))</f>
        <v>121.25077926157746</v>
      </c>
      <c r="F93" s="2">
        <f ca="1">表格1[[#This Row],[第3年]]*(1+_xlfn.NORM.INV(RAND(),平均報酬率,平均標準差))</f>
        <v>129.45675587855357</v>
      </c>
      <c r="G93" s="2">
        <f ca="1">表格1[[#This Row],[第4年]]*(1+_xlfn.NORM.INV(RAND(),平均報酬率,平均標準差))</f>
        <v>142.74756862153933</v>
      </c>
      <c r="H93" s="2">
        <f ca="1">表格1[[#This Row],[第5年]]*(1+_xlfn.NORM.INV(RAND(),平均報酬率,平均標準差))</f>
        <v>149.63247300522511</v>
      </c>
      <c r="I93" s="2">
        <f ca="1">表格1[[#This Row],[第6年]]*(1+_xlfn.NORM.INV(RAND(),平均報酬率,平均標準差))</f>
        <v>160.60889156139291</v>
      </c>
      <c r="J93" s="2">
        <f ca="1">表格1[[#This Row],[第7年]]*(1+_xlfn.NORM.INV(RAND(),平均報酬率,平均標準差))</f>
        <v>173.86743026258588</v>
      </c>
      <c r="K93" s="2">
        <f ca="1">表格1[[#This Row],[第8年]]*(1+_xlfn.NORM.INV(RAND(),平均報酬率,平均標準差))</f>
        <v>176.64474937910421</v>
      </c>
      <c r="L93" s="2">
        <f ca="1">表格1[[#This Row],[第9年]]*(1+_xlfn.NORM.INV(RAND(),平均報酬率,平均標準差))</f>
        <v>210.90810392566098</v>
      </c>
    </row>
    <row r="94" spans="1:12" x14ac:dyDescent="0.25">
      <c r="A94" s="1">
        <v>66</v>
      </c>
      <c r="B94" s="1">
        <f t="shared" si="1"/>
        <v>100</v>
      </c>
      <c r="C94" s="2">
        <f ca="1">表格1[[#This Row],[期初]]*(1+_xlfn.NORM.INV(RAND(),平均報酬率,平均標準差))</f>
        <v>113.6146370860958</v>
      </c>
      <c r="D94" s="2">
        <f ca="1">表格1[[#This Row],[第1年]]*(1+_xlfn.NORM.INV(RAND(),平均報酬率,平均標準差))</f>
        <v>124.90738370708938</v>
      </c>
      <c r="E94" s="2">
        <f ca="1">表格1[[#This Row],[第2年]]*(1+_xlfn.NORM.INV(RAND(),平均報酬率,平均標準差))</f>
        <v>139.61543186262566</v>
      </c>
      <c r="F94" s="2">
        <f ca="1">表格1[[#This Row],[第3年]]*(1+_xlfn.NORM.INV(RAND(),平均報酬率,平均標準差))</f>
        <v>156.68148936019361</v>
      </c>
      <c r="G94" s="2">
        <f ca="1">表格1[[#This Row],[第4年]]*(1+_xlfn.NORM.INV(RAND(),平均報酬率,平均標準差))</f>
        <v>172.94642324847698</v>
      </c>
      <c r="H94" s="2">
        <f ca="1">表格1[[#This Row],[第5年]]*(1+_xlfn.NORM.INV(RAND(),平均報酬率,平均標準差))</f>
        <v>175.40695452174845</v>
      </c>
      <c r="I94" s="2">
        <f ca="1">表格1[[#This Row],[第6年]]*(1+_xlfn.NORM.INV(RAND(),平均報酬率,平均標準差))</f>
        <v>207.28087674618735</v>
      </c>
      <c r="J94" s="2">
        <f ca="1">表格1[[#This Row],[第7年]]*(1+_xlfn.NORM.INV(RAND(),平均報酬率,平均標準差))</f>
        <v>219.02034750631927</v>
      </c>
      <c r="K94" s="2">
        <f ca="1">表格1[[#This Row],[第8年]]*(1+_xlfn.NORM.INV(RAND(),平均報酬率,平均標準差))</f>
        <v>215.03885870657695</v>
      </c>
      <c r="L94" s="2">
        <f ca="1">表格1[[#This Row],[第9年]]*(1+_xlfn.NORM.INV(RAND(),平均報酬率,平均標準差))</f>
        <v>214.92137765486734</v>
      </c>
    </row>
    <row r="95" spans="1:12" x14ac:dyDescent="0.25">
      <c r="A95" s="1">
        <v>67</v>
      </c>
      <c r="B95" s="1">
        <f t="shared" si="1"/>
        <v>100</v>
      </c>
      <c r="C95" s="2">
        <f ca="1">表格1[[#This Row],[期初]]*(1+_xlfn.NORM.INV(RAND(),平均報酬率,平均標準差))</f>
        <v>103.96871421178169</v>
      </c>
      <c r="D95" s="2">
        <f ca="1">表格1[[#This Row],[第1年]]*(1+_xlfn.NORM.INV(RAND(),平均報酬率,平均標準差))</f>
        <v>113.51847242187911</v>
      </c>
      <c r="E95" s="2">
        <f ca="1">表格1[[#This Row],[第2年]]*(1+_xlfn.NORM.INV(RAND(),平均報酬率,平均標準差))</f>
        <v>125.27075740941434</v>
      </c>
      <c r="F95" s="2">
        <f ca="1">表格1[[#This Row],[第3年]]*(1+_xlfn.NORM.INV(RAND(),平均報酬率,平均標準差))</f>
        <v>122.77833297796403</v>
      </c>
      <c r="G95" s="2">
        <f ca="1">表格1[[#This Row],[第4年]]*(1+_xlfn.NORM.INV(RAND(),平均報酬率,平均標準差))</f>
        <v>129.09729783658364</v>
      </c>
      <c r="H95" s="2">
        <f ca="1">表格1[[#This Row],[第5年]]*(1+_xlfn.NORM.INV(RAND(),平均報酬率,平均標準差))</f>
        <v>136.5848800359764</v>
      </c>
      <c r="I95" s="2">
        <f ca="1">表格1[[#This Row],[第6年]]*(1+_xlfn.NORM.INV(RAND(),平均報酬率,平均標準差))</f>
        <v>136.53814840722058</v>
      </c>
      <c r="J95" s="2">
        <f ca="1">表格1[[#This Row],[第7年]]*(1+_xlfn.NORM.INV(RAND(),平均報酬率,平均標準差))</f>
        <v>148.06054457847853</v>
      </c>
      <c r="K95" s="2">
        <f ca="1">表格1[[#This Row],[第8年]]*(1+_xlfn.NORM.INV(RAND(),平均報酬率,平均標準差))</f>
        <v>157.07125534263719</v>
      </c>
      <c r="L95" s="2">
        <f ca="1">表格1[[#This Row],[第9年]]*(1+_xlfn.NORM.INV(RAND(),平均報酬率,平均標準差))</f>
        <v>195.9376585756078</v>
      </c>
    </row>
    <row r="96" spans="1:12" x14ac:dyDescent="0.25">
      <c r="A96" s="1">
        <v>68</v>
      </c>
      <c r="B96" s="1">
        <f t="shared" si="1"/>
        <v>100</v>
      </c>
      <c r="C96" s="2">
        <f ca="1">表格1[[#This Row],[期初]]*(1+_xlfn.NORM.INV(RAND(),平均報酬率,平均標準差))</f>
        <v>109.60733070327535</v>
      </c>
      <c r="D96" s="2">
        <f ca="1">表格1[[#This Row],[第1年]]*(1+_xlfn.NORM.INV(RAND(),平均報酬率,平均標準差))</f>
        <v>120.05894715382205</v>
      </c>
      <c r="E96" s="2">
        <f ca="1">表格1[[#This Row],[第2年]]*(1+_xlfn.NORM.INV(RAND(),平均報酬率,平均標準差))</f>
        <v>128.15146606386102</v>
      </c>
      <c r="F96" s="2">
        <f ca="1">表格1[[#This Row],[第3年]]*(1+_xlfn.NORM.INV(RAND(),平均報酬率,平均標準差))</f>
        <v>127.47165641244155</v>
      </c>
      <c r="G96" s="2">
        <f ca="1">表格1[[#This Row],[第4年]]*(1+_xlfn.NORM.INV(RAND(),平均報酬率,平均標準差))</f>
        <v>126.80028465410854</v>
      </c>
      <c r="H96" s="2">
        <f ca="1">表格1[[#This Row],[第5年]]*(1+_xlfn.NORM.INV(RAND(),平均報酬率,平均標準差))</f>
        <v>123.56955191688694</v>
      </c>
      <c r="I96" s="2">
        <f ca="1">表格1[[#This Row],[第6年]]*(1+_xlfn.NORM.INV(RAND(),平均報酬率,平均標準差))</f>
        <v>130.65240233473429</v>
      </c>
      <c r="J96" s="2">
        <f ca="1">表格1[[#This Row],[第7年]]*(1+_xlfn.NORM.INV(RAND(),平均報酬率,平均標準差))</f>
        <v>145.81782787430015</v>
      </c>
      <c r="K96" s="2">
        <f ca="1">表格1[[#This Row],[第8年]]*(1+_xlfn.NORM.INV(RAND(),平均報酬率,平均標準差))</f>
        <v>163.7618055564318</v>
      </c>
      <c r="L96" s="2">
        <f ca="1">表格1[[#This Row],[第9年]]*(1+_xlfn.NORM.INV(RAND(),平均報酬率,平均標準差))</f>
        <v>168.09695982611686</v>
      </c>
    </row>
    <row r="97" spans="1:12" x14ac:dyDescent="0.25">
      <c r="A97" s="1">
        <v>69</v>
      </c>
      <c r="B97" s="1">
        <f t="shared" si="1"/>
        <v>100</v>
      </c>
      <c r="C97" s="2">
        <f ca="1">表格1[[#This Row],[期初]]*(1+_xlfn.NORM.INV(RAND(),平均報酬率,平均標準差))</f>
        <v>104.57665456083873</v>
      </c>
      <c r="D97" s="2">
        <f ca="1">表格1[[#This Row],[第1年]]*(1+_xlfn.NORM.INV(RAND(),平均報酬率,平均標準差))</f>
        <v>111.0846350145268</v>
      </c>
      <c r="E97" s="2">
        <f ca="1">表格1[[#This Row],[第2年]]*(1+_xlfn.NORM.INV(RAND(),平均報酬率,平均標準差))</f>
        <v>113.89131443551688</v>
      </c>
      <c r="F97" s="2">
        <f ca="1">表格1[[#This Row],[第3年]]*(1+_xlfn.NORM.INV(RAND(),平均報酬率,平均標準差))</f>
        <v>109.36547621528014</v>
      </c>
      <c r="G97" s="2">
        <f ca="1">表格1[[#This Row],[第4年]]*(1+_xlfn.NORM.INV(RAND(),平均報酬率,平均標準差))</f>
        <v>116.81632227587943</v>
      </c>
      <c r="H97" s="2">
        <f ca="1">表格1[[#This Row],[第5年]]*(1+_xlfn.NORM.INV(RAND(),平均報酬率,平均標準差))</f>
        <v>129.44238626496286</v>
      </c>
      <c r="I97" s="2">
        <f ca="1">表格1[[#This Row],[第6年]]*(1+_xlfn.NORM.INV(RAND(),平均報酬率,平均標準差))</f>
        <v>137.04140471148693</v>
      </c>
      <c r="J97" s="2">
        <f ca="1">表格1[[#This Row],[第7年]]*(1+_xlfn.NORM.INV(RAND(),平均報酬率,平均標準差))</f>
        <v>145.9569777311622</v>
      </c>
      <c r="K97" s="2">
        <f ca="1">表格1[[#This Row],[第8年]]*(1+_xlfn.NORM.INV(RAND(),平均報酬率,平均標準差))</f>
        <v>149.22639244255578</v>
      </c>
      <c r="L97" s="2">
        <f ca="1">表格1[[#This Row],[第9年]]*(1+_xlfn.NORM.INV(RAND(),平均報酬率,平均標準差))</f>
        <v>158.03365387417475</v>
      </c>
    </row>
    <row r="98" spans="1:12" x14ac:dyDescent="0.25">
      <c r="A98" s="1">
        <v>70</v>
      </c>
      <c r="B98" s="1">
        <f t="shared" si="1"/>
        <v>100</v>
      </c>
      <c r="C98" s="2">
        <f ca="1">表格1[[#This Row],[期初]]*(1+_xlfn.NORM.INV(RAND(),平均報酬率,平均標準差))</f>
        <v>106.31802218994106</v>
      </c>
      <c r="D98" s="2">
        <f ca="1">表格1[[#This Row],[第1年]]*(1+_xlfn.NORM.INV(RAND(),平均報酬率,平均標準差))</f>
        <v>108.69883287886319</v>
      </c>
      <c r="E98" s="2">
        <f ca="1">表格1[[#This Row],[第2年]]*(1+_xlfn.NORM.INV(RAND(),平均報酬率,平均標準差))</f>
        <v>122.86881277755477</v>
      </c>
      <c r="F98" s="2">
        <f ca="1">表格1[[#This Row],[第3年]]*(1+_xlfn.NORM.INV(RAND(),平均報酬率,平均標準差))</f>
        <v>129.26816590889996</v>
      </c>
      <c r="G98" s="2">
        <f ca="1">表格1[[#This Row],[第4年]]*(1+_xlfn.NORM.INV(RAND(),平均報酬率,平均標準差))</f>
        <v>117.88209104107513</v>
      </c>
      <c r="H98" s="2">
        <f ca="1">表格1[[#This Row],[第5年]]*(1+_xlfn.NORM.INV(RAND(),平均報酬率,平均標準差))</f>
        <v>119.23997769588323</v>
      </c>
      <c r="I98" s="2">
        <f ca="1">表格1[[#This Row],[第6年]]*(1+_xlfn.NORM.INV(RAND(),平均報酬率,平均標準差))</f>
        <v>128.63840902895464</v>
      </c>
      <c r="J98" s="2">
        <f ca="1">表格1[[#This Row],[第7年]]*(1+_xlfn.NORM.INV(RAND(),平均報酬率,平均標準差))</f>
        <v>123.62799977058955</v>
      </c>
      <c r="K98" s="2">
        <f ca="1">表格1[[#This Row],[第8年]]*(1+_xlfn.NORM.INV(RAND(),平均報酬率,平均標準差))</f>
        <v>138.48385627223823</v>
      </c>
      <c r="L98" s="2">
        <f ca="1">表格1[[#This Row],[第9年]]*(1+_xlfn.NORM.INV(RAND(),平均報酬率,平均標準差))</f>
        <v>149.11533520043284</v>
      </c>
    </row>
    <row r="99" spans="1:12" x14ac:dyDescent="0.25">
      <c r="A99" s="1">
        <v>71</v>
      </c>
      <c r="B99" s="1">
        <f t="shared" si="1"/>
        <v>100</v>
      </c>
      <c r="C99" s="2">
        <f ca="1">表格1[[#This Row],[期初]]*(1+_xlfn.NORM.INV(RAND(),平均報酬率,平均標準差))</f>
        <v>101.13007796390758</v>
      </c>
      <c r="D99" s="2">
        <f ca="1">表格1[[#This Row],[第1年]]*(1+_xlfn.NORM.INV(RAND(),平均報酬率,平均標準差))</f>
        <v>98.33917661716292</v>
      </c>
      <c r="E99" s="2">
        <f ca="1">表格1[[#This Row],[第2年]]*(1+_xlfn.NORM.INV(RAND(),平均報酬率,平均標準差))</f>
        <v>114.78370250936571</v>
      </c>
      <c r="F99" s="2">
        <f ca="1">表格1[[#This Row],[第3年]]*(1+_xlfn.NORM.INV(RAND(),平均報酬率,平均標準差))</f>
        <v>119.68981584177995</v>
      </c>
      <c r="G99" s="2">
        <f ca="1">表格1[[#This Row],[第4年]]*(1+_xlfn.NORM.INV(RAND(),平均報酬率,平均標準差))</f>
        <v>132.39593141480492</v>
      </c>
      <c r="H99" s="2">
        <f ca="1">表格1[[#This Row],[第5年]]*(1+_xlfn.NORM.INV(RAND(),平均報酬率,平均標準差))</f>
        <v>133.527565070338</v>
      </c>
      <c r="I99" s="2">
        <f ca="1">表格1[[#This Row],[第6年]]*(1+_xlfn.NORM.INV(RAND(),平均報酬率,平均標準差))</f>
        <v>137.2208070959702</v>
      </c>
      <c r="J99" s="2">
        <f ca="1">表格1[[#This Row],[第7年]]*(1+_xlfn.NORM.INV(RAND(),平均報酬率,平均標準差))</f>
        <v>155.9075636582069</v>
      </c>
      <c r="K99" s="2">
        <f ca="1">表格1[[#This Row],[第8年]]*(1+_xlfn.NORM.INV(RAND(),平均報酬率,平均標準差))</f>
        <v>174.83235640871797</v>
      </c>
      <c r="L99" s="2">
        <f ca="1">表格1[[#This Row],[第9年]]*(1+_xlfn.NORM.INV(RAND(),平均報酬率,平均標準差))</f>
        <v>192.68039539235147</v>
      </c>
    </row>
    <row r="100" spans="1:12" x14ac:dyDescent="0.25">
      <c r="A100" s="1">
        <v>72</v>
      </c>
      <c r="B100" s="1">
        <f t="shared" si="1"/>
        <v>100</v>
      </c>
      <c r="C100" s="2">
        <f ca="1">表格1[[#This Row],[期初]]*(1+_xlfn.NORM.INV(RAND(),平均報酬率,平均標準差))</f>
        <v>99.496948388289127</v>
      </c>
      <c r="D100" s="2">
        <f ca="1">表格1[[#This Row],[第1年]]*(1+_xlfn.NORM.INV(RAND(),平均報酬率,平均標準差))</f>
        <v>101.58656026230888</v>
      </c>
      <c r="E100" s="2">
        <f ca="1">表格1[[#This Row],[第2年]]*(1+_xlfn.NORM.INV(RAND(),平均報酬率,平均標準差))</f>
        <v>108.87206371683881</v>
      </c>
      <c r="F100" s="2">
        <f ca="1">表格1[[#This Row],[第3年]]*(1+_xlfn.NORM.INV(RAND(),平均報酬率,平均標準差))</f>
        <v>124.30954427511487</v>
      </c>
      <c r="G100" s="2">
        <f ca="1">表格1[[#This Row],[第4年]]*(1+_xlfn.NORM.INV(RAND(),平均報酬率,平均標準差))</f>
        <v>134.80728008536934</v>
      </c>
      <c r="H100" s="2">
        <f ca="1">表格1[[#This Row],[第5年]]*(1+_xlfn.NORM.INV(RAND(),平均報酬率,平均標準差))</f>
        <v>142.63587745382247</v>
      </c>
      <c r="I100" s="2">
        <f ca="1">表格1[[#This Row],[第6年]]*(1+_xlfn.NORM.INV(RAND(),平均報酬率,平均標準差))</f>
        <v>146.87191752525408</v>
      </c>
      <c r="J100" s="2">
        <f ca="1">表格1[[#This Row],[第7年]]*(1+_xlfn.NORM.INV(RAND(),平均報酬率,平均標準差))</f>
        <v>171.05430438519272</v>
      </c>
      <c r="K100" s="2">
        <f ca="1">表格1[[#This Row],[第8年]]*(1+_xlfn.NORM.INV(RAND(),平均報酬率,平均標準差))</f>
        <v>177.38642844704253</v>
      </c>
      <c r="L100" s="2">
        <f ca="1">表格1[[#This Row],[第9年]]*(1+_xlfn.NORM.INV(RAND(),平均報酬率,平均標準差))</f>
        <v>201.0037096306144</v>
      </c>
    </row>
    <row r="101" spans="1:12" x14ac:dyDescent="0.25">
      <c r="A101" s="1">
        <v>73</v>
      </c>
      <c r="B101" s="1">
        <f t="shared" si="1"/>
        <v>100</v>
      </c>
      <c r="C101" s="2">
        <f ca="1">表格1[[#This Row],[期初]]*(1+_xlfn.NORM.INV(RAND(),平均報酬率,平均標準差))</f>
        <v>105.9602244097309</v>
      </c>
      <c r="D101" s="2">
        <f ca="1">表格1[[#This Row],[第1年]]*(1+_xlfn.NORM.INV(RAND(),平均報酬率,平均標準差))</f>
        <v>114.50522583108365</v>
      </c>
      <c r="E101" s="2">
        <f ca="1">表格1[[#This Row],[第2年]]*(1+_xlfn.NORM.INV(RAND(),平均報酬率,平均標準差))</f>
        <v>121.7171328448448</v>
      </c>
      <c r="F101" s="2">
        <f ca="1">表格1[[#This Row],[第3年]]*(1+_xlfn.NORM.INV(RAND(),平均報酬率,平均標準差))</f>
        <v>130.03613783953165</v>
      </c>
      <c r="G101" s="2">
        <f ca="1">表格1[[#This Row],[第4年]]*(1+_xlfn.NORM.INV(RAND(),平均報酬率,平均標準差))</f>
        <v>138.37002918425981</v>
      </c>
      <c r="H101" s="2">
        <f ca="1">表格1[[#This Row],[第5年]]*(1+_xlfn.NORM.INV(RAND(),平均報酬率,平均標準差))</f>
        <v>157.88784349915886</v>
      </c>
      <c r="I101" s="2">
        <f ca="1">表格1[[#This Row],[第6年]]*(1+_xlfn.NORM.INV(RAND(),平均報酬率,平均標準差))</f>
        <v>180.3602749530684</v>
      </c>
      <c r="J101" s="2">
        <f ca="1">表格1[[#This Row],[第7年]]*(1+_xlfn.NORM.INV(RAND(),平均報酬率,平均標準差))</f>
        <v>206.94522511367754</v>
      </c>
      <c r="K101" s="2">
        <f ca="1">表格1[[#This Row],[第8年]]*(1+_xlfn.NORM.INV(RAND(),平均報酬率,平均標準差))</f>
        <v>222.77069659674032</v>
      </c>
      <c r="L101" s="2">
        <f ca="1">表格1[[#This Row],[第9年]]*(1+_xlfn.NORM.INV(RAND(),平均報酬率,平均標準差))</f>
        <v>229.38192790239225</v>
      </c>
    </row>
    <row r="102" spans="1:12" x14ac:dyDescent="0.25">
      <c r="A102" s="1">
        <v>74</v>
      </c>
      <c r="B102" s="1">
        <f t="shared" si="1"/>
        <v>100</v>
      </c>
      <c r="C102" s="2">
        <f ca="1">表格1[[#This Row],[期初]]*(1+_xlfn.NORM.INV(RAND(),平均報酬率,平均標準差))</f>
        <v>113.02965190427572</v>
      </c>
      <c r="D102" s="2">
        <f ca="1">表格1[[#This Row],[第1年]]*(1+_xlfn.NORM.INV(RAND(),平均報酬率,平均標準差))</f>
        <v>121.60812387529971</v>
      </c>
      <c r="E102" s="2">
        <f ca="1">表格1[[#This Row],[第2年]]*(1+_xlfn.NORM.INV(RAND(),平均報酬率,平均標準差))</f>
        <v>133.26245307641216</v>
      </c>
      <c r="F102" s="2">
        <f ca="1">表格1[[#This Row],[第3年]]*(1+_xlfn.NORM.INV(RAND(),平均報酬率,平均標準差))</f>
        <v>132.61583958268875</v>
      </c>
      <c r="G102" s="2">
        <f ca="1">表格1[[#This Row],[第4年]]*(1+_xlfn.NORM.INV(RAND(),平均報酬率,平均標準差))</f>
        <v>137.16201205088316</v>
      </c>
      <c r="H102" s="2">
        <f ca="1">表格1[[#This Row],[第5年]]*(1+_xlfn.NORM.INV(RAND(),平均報酬率,平均標準差))</f>
        <v>138.89021827567541</v>
      </c>
      <c r="I102" s="2">
        <f ca="1">表格1[[#This Row],[第6年]]*(1+_xlfn.NORM.INV(RAND(),平均報酬率,平均標準差))</f>
        <v>147.51405530618359</v>
      </c>
      <c r="J102" s="2">
        <f ca="1">表格1[[#This Row],[第7年]]*(1+_xlfn.NORM.INV(RAND(),平均報酬率,平均標準差))</f>
        <v>149.71743390568682</v>
      </c>
      <c r="K102" s="2">
        <f ca="1">表格1[[#This Row],[第8年]]*(1+_xlfn.NORM.INV(RAND(),平均報酬率,平均標準差))</f>
        <v>159.23555651984213</v>
      </c>
      <c r="L102" s="2">
        <f ca="1">表格1[[#This Row],[第9年]]*(1+_xlfn.NORM.INV(RAND(),平均報酬率,平均標準差))</f>
        <v>181.64891836751065</v>
      </c>
    </row>
    <row r="103" spans="1:12" x14ac:dyDescent="0.25">
      <c r="A103" s="1">
        <v>75</v>
      </c>
      <c r="B103" s="1">
        <f t="shared" si="1"/>
        <v>100</v>
      </c>
      <c r="C103" s="2">
        <f ca="1">表格1[[#This Row],[期初]]*(1+_xlfn.NORM.INV(RAND(),平均報酬率,平均標準差))</f>
        <v>97.551962317951492</v>
      </c>
      <c r="D103" s="2">
        <f ca="1">表格1[[#This Row],[第1年]]*(1+_xlfn.NORM.INV(RAND(),平均報酬率,平均標準差))</f>
        <v>112.00920754823328</v>
      </c>
      <c r="E103" s="2">
        <f ca="1">表格1[[#This Row],[第2年]]*(1+_xlfn.NORM.INV(RAND(),平均報酬率,平均標準差))</f>
        <v>108.38423244705578</v>
      </c>
      <c r="F103" s="2">
        <f ca="1">表格1[[#This Row],[第3年]]*(1+_xlfn.NORM.INV(RAND(),平均報酬率,平均標準差))</f>
        <v>125.38323599430692</v>
      </c>
      <c r="G103" s="2">
        <f ca="1">表格1[[#This Row],[第4年]]*(1+_xlfn.NORM.INV(RAND(),平均報酬率,平均標準差))</f>
        <v>141.71140068521748</v>
      </c>
      <c r="H103" s="2">
        <f ca="1">表格1[[#This Row],[第5年]]*(1+_xlfn.NORM.INV(RAND(),平均報酬率,平均標準差))</f>
        <v>157.59854884678879</v>
      </c>
      <c r="I103" s="2">
        <f ca="1">表格1[[#This Row],[第6年]]*(1+_xlfn.NORM.INV(RAND(),平均報酬率,平均標準差))</f>
        <v>155.85537104751214</v>
      </c>
      <c r="J103" s="2">
        <f ca="1">表格1[[#This Row],[第7年]]*(1+_xlfn.NORM.INV(RAND(),平均報酬率,平均標準差))</f>
        <v>175.89539645309139</v>
      </c>
      <c r="K103" s="2">
        <f ca="1">表格1[[#This Row],[第8年]]*(1+_xlfn.NORM.INV(RAND(),平均報酬率,平均標準差))</f>
        <v>181.82354593871131</v>
      </c>
      <c r="L103" s="2">
        <f ca="1">表格1[[#This Row],[第9年]]*(1+_xlfn.NORM.INV(RAND(),平均報酬率,平均標準差))</f>
        <v>200.38195877129189</v>
      </c>
    </row>
    <row r="104" spans="1:12" x14ac:dyDescent="0.25">
      <c r="A104" s="1">
        <v>76</v>
      </c>
      <c r="B104" s="1">
        <f t="shared" si="1"/>
        <v>100</v>
      </c>
      <c r="C104" s="2">
        <f ca="1">表格1[[#This Row],[期初]]*(1+_xlfn.NORM.INV(RAND(),平均報酬率,平均標準差))</f>
        <v>105.47592780910774</v>
      </c>
      <c r="D104" s="2">
        <f ca="1">表格1[[#This Row],[第1年]]*(1+_xlfn.NORM.INV(RAND(),平均報酬率,平均標準差))</f>
        <v>99.689917326493529</v>
      </c>
      <c r="E104" s="2">
        <f ca="1">表格1[[#This Row],[第2年]]*(1+_xlfn.NORM.INV(RAND(),平均報酬率,平均標準差))</f>
        <v>103.05694468582242</v>
      </c>
      <c r="F104" s="2">
        <f ca="1">表格1[[#This Row],[第3年]]*(1+_xlfn.NORM.INV(RAND(),平均報酬率,平均標準差))</f>
        <v>110.01238363556195</v>
      </c>
      <c r="G104" s="2">
        <f ca="1">表格1[[#This Row],[第4年]]*(1+_xlfn.NORM.INV(RAND(),平均報酬率,平均標準差))</f>
        <v>126.41768999068462</v>
      </c>
      <c r="H104" s="2">
        <f ca="1">表格1[[#This Row],[第5年]]*(1+_xlfn.NORM.INV(RAND(),平均報酬率,平均標準差))</f>
        <v>136.53008784555621</v>
      </c>
      <c r="I104" s="2">
        <f ca="1">表格1[[#This Row],[第6年]]*(1+_xlfn.NORM.INV(RAND(),平均報酬率,平均標準差))</f>
        <v>141.32940559405881</v>
      </c>
      <c r="J104" s="2">
        <f ca="1">表格1[[#This Row],[第7年]]*(1+_xlfn.NORM.INV(RAND(),平均報酬率,平均標準差))</f>
        <v>148.46004474605402</v>
      </c>
      <c r="K104" s="2">
        <f ca="1">表格1[[#This Row],[第8年]]*(1+_xlfn.NORM.INV(RAND(),平均報酬率,平均標準差))</f>
        <v>164.02969627510956</v>
      </c>
      <c r="L104" s="2">
        <f ca="1">表格1[[#This Row],[第9年]]*(1+_xlfn.NORM.INV(RAND(),平均報酬率,平均標準差))</f>
        <v>166.42615300825926</v>
      </c>
    </row>
    <row r="105" spans="1:12" x14ac:dyDescent="0.25">
      <c r="A105" s="1">
        <v>77</v>
      </c>
      <c r="B105" s="1">
        <f t="shared" si="1"/>
        <v>100</v>
      </c>
      <c r="C105" s="2">
        <f ca="1">表格1[[#This Row],[期初]]*(1+_xlfn.NORM.INV(RAND(),平均報酬率,平均標準差))</f>
        <v>101.78665532405201</v>
      </c>
      <c r="D105" s="2">
        <f ca="1">表格1[[#This Row],[第1年]]*(1+_xlfn.NORM.INV(RAND(),平均報酬率,平均標準差))</f>
        <v>117.25147516939377</v>
      </c>
      <c r="E105" s="2">
        <f ca="1">表格1[[#This Row],[第2年]]*(1+_xlfn.NORM.INV(RAND(),平均報酬率,平均標準差))</f>
        <v>122.61535501174824</v>
      </c>
      <c r="F105" s="2">
        <f ca="1">表格1[[#This Row],[第3年]]*(1+_xlfn.NORM.INV(RAND(),平均報酬率,平均標準差))</f>
        <v>114.78521371533475</v>
      </c>
      <c r="G105" s="2">
        <f ca="1">表格1[[#This Row],[第4年]]*(1+_xlfn.NORM.INV(RAND(),平均報酬率,平均標準差))</f>
        <v>116.7229109560563</v>
      </c>
      <c r="H105" s="2">
        <f ca="1">表格1[[#This Row],[第5年]]*(1+_xlfn.NORM.INV(RAND(),平均報酬率,平均標準差))</f>
        <v>133.01760011826389</v>
      </c>
      <c r="I105" s="2">
        <f ca="1">表格1[[#This Row],[第6年]]*(1+_xlfn.NORM.INV(RAND(),平均報酬率,平均標準差))</f>
        <v>139.8103707869144</v>
      </c>
      <c r="J105" s="2">
        <f ca="1">表格1[[#This Row],[第7年]]*(1+_xlfn.NORM.INV(RAND(),平均報酬率,平均標準差))</f>
        <v>154.99174273551827</v>
      </c>
      <c r="K105" s="2">
        <f ca="1">表格1[[#This Row],[第8年]]*(1+_xlfn.NORM.INV(RAND(),平均報酬率,平均標準差))</f>
        <v>172.7135510022936</v>
      </c>
      <c r="L105" s="2">
        <f ca="1">表格1[[#This Row],[第9年]]*(1+_xlfn.NORM.INV(RAND(),平均報酬率,平均標準差))</f>
        <v>165.31482405517866</v>
      </c>
    </row>
    <row r="106" spans="1:12" x14ac:dyDescent="0.25">
      <c r="A106" s="1">
        <v>78</v>
      </c>
      <c r="B106" s="1">
        <f t="shared" si="1"/>
        <v>100</v>
      </c>
      <c r="C106" s="2">
        <f ca="1">表格1[[#This Row],[期初]]*(1+_xlfn.NORM.INV(RAND(),平均報酬率,平均標準差))</f>
        <v>102.26383331088522</v>
      </c>
      <c r="D106" s="2">
        <f ca="1">表格1[[#This Row],[第1年]]*(1+_xlfn.NORM.INV(RAND(),平均報酬率,平均標準差))</f>
        <v>106.07528677316496</v>
      </c>
      <c r="E106" s="2">
        <f ca="1">表格1[[#This Row],[第2年]]*(1+_xlfn.NORM.INV(RAND(),平均報酬率,平均標準差))</f>
        <v>108.36741970151324</v>
      </c>
      <c r="F106" s="2">
        <f ca="1">表格1[[#This Row],[第3年]]*(1+_xlfn.NORM.INV(RAND(),平均報酬率,平均標準差))</f>
        <v>115.7385726696357</v>
      </c>
      <c r="G106" s="2">
        <f ca="1">表格1[[#This Row],[第4年]]*(1+_xlfn.NORM.INV(RAND(),平均報酬率,平均標準差))</f>
        <v>126.78687279078339</v>
      </c>
      <c r="H106" s="2">
        <f ca="1">表格1[[#This Row],[第5年]]*(1+_xlfn.NORM.INV(RAND(),平均報酬率,平均標準差))</f>
        <v>132.42683130045367</v>
      </c>
      <c r="I106" s="2">
        <f ca="1">表格1[[#This Row],[第6年]]*(1+_xlfn.NORM.INV(RAND(),平均報酬率,平均標準差))</f>
        <v>144.41281378912248</v>
      </c>
      <c r="J106" s="2">
        <f ca="1">表格1[[#This Row],[第7年]]*(1+_xlfn.NORM.INV(RAND(),平均報酬率,平均標準差))</f>
        <v>166.32568329460352</v>
      </c>
      <c r="K106" s="2">
        <f ca="1">表格1[[#This Row],[第8年]]*(1+_xlfn.NORM.INV(RAND(),平均報酬率,平均標準差))</f>
        <v>167.01921115374807</v>
      </c>
      <c r="L106" s="2">
        <f ca="1">表格1[[#This Row],[第9年]]*(1+_xlfn.NORM.INV(RAND(),平均報酬率,平均標準差))</f>
        <v>184.6972515252761</v>
      </c>
    </row>
    <row r="107" spans="1:12" x14ac:dyDescent="0.25">
      <c r="A107" s="1">
        <v>79</v>
      </c>
      <c r="B107" s="1">
        <f t="shared" si="1"/>
        <v>100</v>
      </c>
      <c r="C107" s="2">
        <f ca="1">表格1[[#This Row],[期初]]*(1+_xlfn.NORM.INV(RAND(),平均報酬率,平均標準差))</f>
        <v>112.40512718305615</v>
      </c>
      <c r="D107" s="2">
        <f ca="1">表格1[[#This Row],[第1年]]*(1+_xlfn.NORM.INV(RAND(),平均報酬率,平均標準差))</f>
        <v>130.98322798570808</v>
      </c>
      <c r="E107" s="2">
        <f ca="1">表格1[[#This Row],[第2年]]*(1+_xlfn.NORM.INV(RAND(),平均報酬率,平均標準差))</f>
        <v>148.71247550967195</v>
      </c>
      <c r="F107" s="2">
        <f ca="1">表格1[[#This Row],[第3年]]*(1+_xlfn.NORM.INV(RAND(),平均報酬率,平均標準差))</f>
        <v>164.27063324182717</v>
      </c>
      <c r="G107" s="2">
        <f ca="1">表格1[[#This Row],[第4年]]*(1+_xlfn.NORM.INV(RAND(),平均報酬率,平均標準差))</f>
        <v>167.3117430333275</v>
      </c>
      <c r="H107" s="2">
        <f ca="1">表格1[[#This Row],[第5年]]*(1+_xlfn.NORM.INV(RAND(),平均報酬率,平均標準差))</f>
        <v>182.09665466031419</v>
      </c>
      <c r="I107" s="2">
        <f ca="1">表格1[[#This Row],[第6年]]*(1+_xlfn.NORM.INV(RAND(),平均報酬率,平均標準差))</f>
        <v>170.53431636235854</v>
      </c>
      <c r="J107" s="2">
        <f ca="1">表格1[[#This Row],[第7年]]*(1+_xlfn.NORM.INV(RAND(),平均報酬率,平均標準差))</f>
        <v>185.03621625229147</v>
      </c>
      <c r="K107" s="2">
        <f ca="1">表格1[[#This Row],[第8年]]*(1+_xlfn.NORM.INV(RAND(),平均報酬率,平均標準差))</f>
        <v>202.91676664327204</v>
      </c>
      <c r="L107" s="2">
        <f ca="1">表格1[[#This Row],[第9年]]*(1+_xlfn.NORM.INV(RAND(),平均報酬率,平均標準差))</f>
        <v>236.26318974149333</v>
      </c>
    </row>
    <row r="108" spans="1:12" x14ac:dyDescent="0.25">
      <c r="A108" s="1">
        <v>80</v>
      </c>
      <c r="B108" s="1">
        <f t="shared" si="1"/>
        <v>100</v>
      </c>
      <c r="C108" s="2">
        <f ca="1">表格1[[#This Row],[期初]]*(1+_xlfn.NORM.INV(RAND(),平均報酬率,平均標準差))</f>
        <v>108.34679314786173</v>
      </c>
      <c r="D108" s="2">
        <f ca="1">表格1[[#This Row],[第1年]]*(1+_xlfn.NORM.INV(RAND(),平均報酬率,平均標準差))</f>
        <v>128.22820450556793</v>
      </c>
      <c r="E108" s="2">
        <f ca="1">表格1[[#This Row],[第2年]]*(1+_xlfn.NORM.INV(RAND(),平均報酬率,平均標準差))</f>
        <v>145.48717285190864</v>
      </c>
      <c r="F108" s="2">
        <f ca="1">表格1[[#This Row],[第3年]]*(1+_xlfn.NORM.INV(RAND(),平均報酬率,平均標準差))</f>
        <v>141.97356485167509</v>
      </c>
      <c r="G108" s="2">
        <f ca="1">表格1[[#This Row],[第4年]]*(1+_xlfn.NORM.INV(RAND(),平均報酬率,平均標準差))</f>
        <v>149.27247495881792</v>
      </c>
      <c r="H108" s="2">
        <f ca="1">表格1[[#This Row],[第5年]]*(1+_xlfn.NORM.INV(RAND(),平均報酬率,平均標準差))</f>
        <v>163.72659093050797</v>
      </c>
      <c r="I108" s="2">
        <f ca="1">表格1[[#This Row],[第6年]]*(1+_xlfn.NORM.INV(RAND(),平均報酬率,平均標準差))</f>
        <v>181.38684277013581</v>
      </c>
      <c r="J108" s="2">
        <f ca="1">表格1[[#This Row],[第7年]]*(1+_xlfn.NORM.INV(RAND(),平均報酬率,平均標準差))</f>
        <v>195.91102112726972</v>
      </c>
      <c r="K108" s="2">
        <f ca="1">表格1[[#This Row],[第8年]]*(1+_xlfn.NORM.INV(RAND(),平均報酬率,平均標準差))</f>
        <v>208.90364268800937</v>
      </c>
      <c r="L108" s="2">
        <f ca="1">表格1[[#This Row],[第9年]]*(1+_xlfn.NORM.INV(RAND(),平均報酬率,平均標準差))</f>
        <v>199.73158023624214</v>
      </c>
    </row>
    <row r="109" spans="1:12" x14ac:dyDescent="0.25">
      <c r="A109" s="1">
        <v>81</v>
      </c>
      <c r="B109" s="1">
        <f t="shared" si="1"/>
        <v>100</v>
      </c>
      <c r="C109" s="2">
        <f ca="1">表格1[[#This Row],[期初]]*(1+_xlfn.NORM.INV(RAND(),平均報酬率,平均標準差))</f>
        <v>113.32048566027649</v>
      </c>
      <c r="D109" s="2">
        <f ca="1">表格1[[#This Row],[第1年]]*(1+_xlfn.NORM.INV(RAND(),平均報酬率,平均標準差))</f>
        <v>124.36675968098146</v>
      </c>
      <c r="E109" s="2">
        <f ca="1">表格1[[#This Row],[第2年]]*(1+_xlfn.NORM.INV(RAND(),平均報酬率,平均標準差))</f>
        <v>138.30556389975666</v>
      </c>
      <c r="F109" s="2">
        <f ca="1">表格1[[#This Row],[第3年]]*(1+_xlfn.NORM.INV(RAND(),平均報酬率,平均標準差))</f>
        <v>155.44828422534906</v>
      </c>
      <c r="G109" s="2">
        <f ca="1">表格1[[#This Row],[第4年]]*(1+_xlfn.NORM.INV(RAND(),平均報酬率,平均標準差))</f>
        <v>164.90878856712933</v>
      </c>
      <c r="H109" s="2">
        <f ca="1">表格1[[#This Row],[第5年]]*(1+_xlfn.NORM.INV(RAND(),平均報酬率,平均標準差))</f>
        <v>180.85112462460702</v>
      </c>
      <c r="I109" s="2">
        <f ca="1">表格1[[#This Row],[第6年]]*(1+_xlfn.NORM.INV(RAND(),平均報酬率,平均標準差))</f>
        <v>194.25585759831745</v>
      </c>
      <c r="J109" s="2">
        <f ca="1">表格1[[#This Row],[第7年]]*(1+_xlfn.NORM.INV(RAND(),平均報酬率,平均標準差))</f>
        <v>186.91898287732914</v>
      </c>
      <c r="K109" s="2">
        <f ca="1">表格1[[#This Row],[第8年]]*(1+_xlfn.NORM.INV(RAND(),平均報酬率,平均標準差))</f>
        <v>190.78147329616937</v>
      </c>
      <c r="L109" s="2">
        <f ca="1">表格1[[#This Row],[第9年]]*(1+_xlfn.NORM.INV(RAND(),平均報酬率,平均標準差))</f>
        <v>209.2771150350502</v>
      </c>
    </row>
    <row r="110" spans="1:12" x14ac:dyDescent="0.25">
      <c r="A110" s="1">
        <v>82</v>
      </c>
      <c r="B110" s="1">
        <f t="shared" si="1"/>
        <v>100</v>
      </c>
      <c r="C110" s="2">
        <f ca="1">表格1[[#This Row],[期初]]*(1+_xlfn.NORM.INV(RAND(),平均報酬率,平均標準差))</f>
        <v>107.83040075335802</v>
      </c>
      <c r="D110" s="2">
        <f ca="1">表格1[[#This Row],[第1年]]*(1+_xlfn.NORM.INV(RAND(),平均報酬率,平均標準差))</f>
        <v>114.63247686924062</v>
      </c>
      <c r="E110" s="2">
        <f ca="1">表格1[[#This Row],[第2年]]*(1+_xlfn.NORM.INV(RAND(),平均報酬率,平均標準差))</f>
        <v>132.46940186249773</v>
      </c>
      <c r="F110" s="2">
        <f ca="1">表格1[[#This Row],[第3年]]*(1+_xlfn.NORM.INV(RAND(),平均報酬率,平均標準差))</f>
        <v>139.85596871139518</v>
      </c>
      <c r="G110" s="2">
        <f ca="1">表格1[[#This Row],[第4年]]*(1+_xlfn.NORM.INV(RAND(),平均報酬率,平均標準差))</f>
        <v>136.4689278921814</v>
      </c>
      <c r="H110" s="2">
        <f ca="1">表格1[[#This Row],[第5年]]*(1+_xlfn.NORM.INV(RAND(),平均報酬率,平均標準差))</f>
        <v>146.16041731850223</v>
      </c>
      <c r="I110" s="2">
        <f ca="1">表格1[[#This Row],[第6年]]*(1+_xlfn.NORM.INV(RAND(),平均報酬率,平均標準差))</f>
        <v>154.61552859301713</v>
      </c>
      <c r="J110" s="2">
        <f ca="1">表格1[[#This Row],[第7年]]*(1+_xlfn.NORM.INV(RAND(),平均報酬率,平均標準差))</f>
        <v>167.012154571087</v>
      </c>
      <c r="K110" s="2">
        <f ca="1">表格1[[#This Row],[第8年]]*(1+_xlfn.NORM.INV(RAND(),平均報酬率,平均標準差))</f>
        <v>166.47015477149628</v>
      </c>
      <c r="L110" s="2">
        <f ca="1">表格1[[#This Row],[第9年]]*(1+_xlfn.NORM.INV(RAND(),平均報酬率,平均標準差))</f>
        <v>177.65212014476336</v>
      </c>
    </row>
    <row r="111" spans="1:12" x14ac:dyDescent="0.25">
      <c r="A111" s="1">
        <v>83</v>
      </c>
      <c r="B111" s="1">
        <f t="shared" si="1"/>
        <v>100</v>
      </c>
      <c r="C111" s="2">
        <f ca="1">表格1[[#This Row],[期初]]*(1+_xlfn.NORM.INV(RAND(),平均報酬率,平均標準差))</f>
        <v>105.55769960143854</v>
      </c>
      <c r="D111" s="2">
        <f ca="1">表格1[[#This Row],[第1年]]*(1+_xlfn.NORM.INV(RAND(),平均報酬率,平均標準差))</f>
        <v>116.75093417139307</v>
      </c>
      <c r="E111" s="2">
        <f ca="1">表格1[[#This Row],[第2年]]*(1+_xlfn.NORM.INV(RAND(),平均報酬率,平均標準差))</f>
        <v>123.37167610741162</v>
      </c>
      <c r="F111" s="2">
        <f ca="1">表格1[[#This Row],[第3年]]*(1+_xlfn.NORM.INV(RAND(),平均報酬率,平均標準差))</f>
        <v>147.28075559553452</v>
      </c>
      <c r="G111" s="2">
        <f ca="1">表格1[[#This Row],[第4年]]*(1+_xlfn.NORM.INV(RAND(),平均報酬率,平均標準差))</f>
        <v>147.64770708288219</v>
      </c>
      <c r="H111" s="2">
        <f ca="1">表格1[[#This Row],[第5年]]*(1+_xlfn.NORM.INV(RAND(),平均報酬率,平均標準差))</f>
        <v>164.41823500947444</v>
      </c>
      <c r="I111" s="2">
        <f ca="1">表格1[[#This Row],[第6年]]*(1+_xlfn.NORM.INV(RAND(),平均報酬率,平均標準差))</f>
        <v>188.82027540003054</v>
      </c>
      <c r="J111" s="2">
        <f ca="1">表格1[[#This Row],[第7年]]*(1+_xlfn.NORM.INV(RAND(),平均報酬率,平均標準差))</f>
        <v>197.7671757151989</v>
      </c>
      <c r="K111" s="2">
        <f ca="1">表格1[[#This Row],[第8年]]*(1+_xlfn.NORM.INV(RAND(),平均報酬率,平均標準差))</f>
        <v>205.84756473967963</v>
      </c>
      <c r="L111" s="2">
        <f ca="1">表格1[[#This Row],[第9年]]*(1+_xlfn.NORM.INV(RAND(),平均報酬率,平均標準差))</f>
        <v>222.55425956366344</v>
      </c>
    </row>
    <row r="112" spans="1:12" x14ac:dyDescent="0.25">
      <c r="A112" s="1">
        <v>84</v>
      </c>
      <c r="B112" s="1">
        <f t="shared" si="1"/>
        <v>100</v>
      </c>
      <c r="C112" s="2">
        <f ca="1">表格1[[#This Row],[期初]]*(1+_xlfn.NORM.INV(RAND(),平均報酬率,平均標準差))</f>
        <v>110.34369741054199</v>
      </c>
      <c r="D112" s="2">
        <f ca="1">表格1[[#This Row],[第1年]]*(1+_xlfn.NORM.INV(RAND(),平均報酬率,平均標準差))</f>
        <v>113.40427186489842</v>
      </c>
      <c r="E112" s="2">
        <f ca="1">表格1[[#This Row],[第2年]]*(1+_xlfn.NORM.INV(RAND(),平均報酬率,平均標準差))</f>
        <v>119.56853923177299</v>
      </c>
      <c r="F112" s="2">
        <f ca="1">表格1[[#This Row],[第3年]]*(1+_xlfn.NORM.INV(RAND(),平均報酬率,平均標準差))</f>
        <v>136.47955848816579</v>
      </c>
      <c r="G112" s="2">
        <f ca="1">表格1[[#This Row],[第4年]]*(1+_xlfn.NORM.INV(RAND(),平均報酬率,平均標準差))</f>
        <v>143.63623745724871</v>
      </c>
      <c r="H112" s="2">
        <f ca="1">表格1[[#This Row],[第5年]]*(1+_xlfn.NORM.INV(RAND(),平均報酬率,平均標準差))</f>
        <v>163.82210074835112</v>
      </c>
      <c r="I112" s="2">
        <f ca="1">表格1[[#This Row],[第6年]]*(1+_xlfn.NORM.INV(RAND(),平均報酬率,平均標準差))</f>
        <v>179.63177746498016</v>
      </c>
      <c r="J112" s="2">
        <f ca="1">表格1[[#This Row],[第7年]]*(1+_xlfn.NORM.INV(RAND(),平均報酬率,平均標準差))</f>
        <v>172.15238127928578</v>
      </c>
      <c r="K112" s="2">
        <f ca="1">表格1[[#This Row],[第8年]]*(1+_xlfn.NORM.INV(RAND(),平均報酬率,平均標準差))</f>
        <v>171.24015879477398</v>
      </c>
      <c r="L112" s="2">
        <f ca="1">表格1[[#This Row],[第9年]]*(1+_xlfn.NORM.INV(RAND(),平均報酬率,平均標準差))</f>
        <v>205.62211430576474</v>
      </c>
    </row>
    <row r="113" spans="1:12" x14ac:dyDescent="0.25">
      <c r="A113" s="1">
        <v>85</v>
      </c>
      <c r="B113" s="1">
        <f t="shared" si="1"/>
        <v>100</v>
      </c>
      <c r="C113" s="2">
        <f ca="1">表格1[[#This Row],[期初]]*(1+_xlfn.NORM.INV(RAND(),平均報酬率,平均標準差))</f>
        <v>105.78632822222123</v>
      </c>
      <c r="D113" s="2">
        <f ca="1">表格1[[#This Row],[第1年]]*(1+_xlfn.NORM.INV(RAND(),平均報酬率,平均標準差))</f>
        <v>114.20427996223472</v>
      </c>
      <c r="E113" s="2">
        <f ca="1">表格1[[#This Row],[第2年]]*(1+_xlfn.NORM.INV(RAND(),平均報酬率,平均標準差))</f>
        <v>121.2658591534623</v>
      </c>
      <c r="F113" s="2">
        <f ca="1">表格1[[#This Row],[第3年]]*(1+_xlfn.NORM.INV(RAND(),平均報酬率,平均標準差))</f>
        <v>141.79346115088768</v>
      </c>
      <c r="G113" s="2">
        <f ca="1">表格1[[#This Row],[第4年]]*(1+_xlfn.NORM.INV(RAND(),平均報酬率,平均標準差))</f>
        <v>155.71966977229403</v>
      </c>
      <c r="H113" s="2">
        <f ca="1">表格1[[#This Row],[第5年]]*(1+_xlfn.NORM.INV(RAND(),平均報酬率,平均標準差))</f>
        <v>171.70808353391061</v>
      </c>
      <c r="I113" s="2">
        <f ca="1">表格1[[#This Row],[第6年]]*(1+_xlfn.NORM.INV(RAND(),平均報酬率,平均標準差))</f>
        <v>166.64228606039907</v>
      </c>
      <c r="J113" s="2">
        <f ca="1">表格1[[#This Row],[第7年]]*(1+_xlfn.NORM.INV(RAND(),平均報酬率,平均標準差))</f>
        <v>154.38984820450793</v>
      </c>
      <c r="K113" s="2">
        <f ca="1">表格1[[#This Row],[第8年]]*(1+_xlfn.NORM.INV(RAND(),平均報酬率,平均標準差))</f>
        <v>147.63748774181104</v>
      </c>
      <c r="L113" s="2">
        <f ca="1">表格1[[#This Row],[第9年]]*(1+_xlfn.NORM.INV(RAND(),平均報酬率,平均標準差))</f>
        <v>152.81829375763795</v>
      </c>
    </row>
    <row r="114" spans="1:12" x14ac:dyDescent="0.25">
      <c r="A114" s="1">
        <v>86</v>
      </c>
      <c r="B114" s="1">
        <f t="shared" si="1"/>
        <v>100</v>
      </c>
      <c r="C114" s="2">
        <f ca="1">表格1[[#This Row],[期初]]*(1+_xlfn.NORM.INV(RAND(),平均報酬率,平均標準差))</f>
        <v>102.99390751248316</v>
      </c>
      <c r="D114" s="2">
        <f ca="1">表格1[[#This Row],[第1年]]*(1+_xlfn.NORM.INV(RAND(),平均報酬率,平均標準差))</f>
        <v>125.19297208162389</v>
      </c>
      <c r="E114" s="2">
        <f ca="1">表格1[[#This Row],[第2年]]*(1+_xlfn.NORM.INV(RAND(),平均報酬率,平均標準差))</f>
        <v>117.58981505523514</v>
      </c>
      <c r="F114" s="2">
        <f ca="1">表格1[[#This Row],[第3年]]*(1+_xlfn.NORM.INV(RAND(),平均報酬率,平均標準差))</f>
        <v>121.52389131507752</v>
      </c>
      <c r="G114" s="2">
        <f ca="1">表格1[[#This Row],[第4年]]*(1+_xlfn.NORM.INV(RAND(),平均報酬率,平均標準差))</f>
        <v>129.64218578360055</v>
      </c>
      <c r="H114" s="2">
        <f ca="1">表格1[[#This Row],[第5年]]*(1+_xlfn.NORM.INV(RAND(),平均報酬率,平均標準差))</f>
        <v>143.55442273457945</v>
      </c>
      <c r="I114" s="2">
        <f ca="1">表格1[[#This Row],[第6年]]*(1+_xlfn.NORM.INV(RAND(),平均報酬率,平均標準差))</f>
        <v>147.66184500362479</v>
      </c>
      <c r="J114" s="2">
        <f ca="1">表格1[[#This Row],[第7年]]*(1+_xlfn.NORM.INV(RAND(),平均報酬率,平均標準差))</f>
        <v>150.73941823012032</v>
      </c>
      <c r="K114" s="2">
        <f ca="1">表格1[[#This Row],[第8年]]*(1+_xlfn.NORM.INV(RAND(),平均報酬率,平均標準差))</f>
        <v>155.763206314174</v>
      </c>
      <c r="L114" s="2">
        <f ca="1">表格1[[#This Row],[第9年]]*(1+_xlfn.NORM.INV(RAND(),平均報酬率,平均標準差))</f>
        <v>165.54837578528532</v>
      </c>
    </row>
    <row r="115" spans="1:12" x14ac:dyDescent="0.25">
      <c r="A115" s="1">
        <v>87</v>
      </c>
      <c r="B115" s="1">
        <f t="shared" si="1"/>
        <v>100</v>
      </c>
      <c r="C115" s="2">
        <f ca="1">表格1[[#This Row],[期初]]*(1+_xlfn.NORM.INV(RAND(),平均報酬率,平均標準差))</f>
        <v>111.57438523603116</v>
      </c>
      <c r="D115" s="2">
        <f ca="1">表格1[[#This Row],[第1年]]*(1+_xlfn.NORM.INV(RAND(),平均報酬率,平均標準差))</f>
        <v>123.60401970416554</v>
      </c>
      <c r="E115" s="2">
        <f ca="1">表格1[[#This Row],[第2年]]*(1+_xlfn.NORM.INV(RAND(),平均報酬率,平均標準差))</f>
        <v>134.86087546997473</v>
      </c>
      <c r="F115" s="2">
        <f ca="1">表格1[[#This Row],[第3年]]*(1+_xlfn.NORM.INV(RAND(),平均報酬率,平均標準差))</f>
        <v>136.71692047794852</v>
      </c>
      <c r="G115" s="2">
        <f ca="1">表格1[[#This Row],[第4年]]*(1+_xlfn.NORM.INV(RAND(),平均報酬率,平均標準差))</f>
        <v>144.65126516208792</v>
      </c>
      <c r="H115" s="2">
        <f ca="1">表格1[[#This Row],[第5年]]*(1+_xlfn.NORM.INV(RAND(),平均報酬率,平均標準差))</f>
        <v>166.98930600367129</v>
      </c>
      <c r="I115" s="2">
        <f ca="1">表格1[[#This Row],[第6年]]*(1+_xlfn.NORM.INV(RAND(),平均報酬率,平均標準差))</f>
        <v>172.60512680854868</v>
      </c>
      <c r="J115" s="2">
        <f ca="1">表格1[[#This Row],[第7年]]*(1+_xlfn.NORM.INV(RAND(),平均報酬率,平均標準差))</f>
        <v>177.2971362917385</v>
      </c>
      <c r="K115" s="2">
        <f ca="1">表格1[[#This Row],[第8年]]*(1+_xlfn.NORM.INV(RAND(),平均報酬率,平均標準差))</f>
        <v>190.64750389574371</v>
      </c>
      <c r="L115" s="2">
        <f ca="1">表格1[[#This Row],[第9年]]*(1+_xlfn.NORM.INV(RAND(),平均報酬率,平均標準差))</f>
        <v>200.83731232630842</v>
      </c>
    </row>
    <row r="116" spans="1:12" x14ac:dyDescent="0.25">
      <c r="A116" s="1">
        <v>88</v>
      </c>
      <c r="B116" s="1">
        <f t="shared" si="1"/>
        <v>100</v>
      </c>
      <c r="C116" s="2">
        <f ca="1">表格1[[#This Row],[期初]]*(1+_xlfn.NORM.INV(RAND(),平均報酬率,平均標準差))</f>
        <v>112.10411885200968</v>
      </c>
      <c r="D116" s="2">
        <f ca="1">表格1[[#This Row],[第1年]]*(1+_xlfn.NORM.INV(RAND(),平均報酬率,平均標準差))</f>
        <v>114.76911942772252</v>
      </c>
      <c r="E116" s="2">
        <f ca="1">表格1[[#This Row],[第2年]]*(1+_xlfn.NORM.INV(RAND(),平均報酬率,平均標準差))</f>
        <v>126.52088084641713</v>
      </c>
      <c r="F116" s="2">
        <f ca="1">表格1[[#This Row],[第3年]]*(1+_xlfn.NORM.INV(RAND(),平均報酬率,平均標準差))</f>
        <v>131.82834340132501</v>
      </c>
      <c r="G116" s="2">
        <f ca="1">表格1[[#This Row],[第4年]]*(1+_xlfn.NORM.INV(RAND(),平均報酬率,平均標準差))</f>
        <v>136.50801330920572</v>
      </c>
      <c r="H116" s="2">
        <f ca="1">表格1[[#This Row],[第5年]]*(1+_xlfn.NORM.INV(RAND(),平均報酬率,平均標準差))</f>
        <v>149.25807030641096</v>
      </c>
      <c r="I116" s="2">
        <f ca="1">表格1[[#This Row],[第6年]]*(1+_xlfn.NORM.INV(RAND(),平均報酬率,平均標準差))</f>
        <v>150.99165273324664</v>
      </c>
      <c r="J116" s="2">
        <f ca="1">表格1[[#This Row],[第7年]]*(1+_xlfn.NORM.INV(RAND(),平均報酬率,平均標準差))</f>
        <v>176.29077310754846</v>
      </c>
      <c r="K116" s="2">
        <f ca="1">表格1[[#This Row],[第8年]]*(1+_xlfn.NORM.INV(RAND(),平均報酬率,平均標準差))</f>
        <v>192.62628037237027</v>
      </c>
      <c r="L116" s="2">
        <f ca="1">表格1[[#This Row],[第9年]]*(1+_xlfn.NORM.INV(RAND(),平均報酬率,平均標準差))</f>
        <v>217.04297748200386</v>
      </c>
    </row>
    <row r="117" spans="1:12" x14ac:dyDescent="0.25">
      <c r="A117" s="1">
        <v>89</v>
      </c>
      <c r="B117" s="1">
        <f t="shared" si="1"/>
        <v>100</v>
      </c>
      <c r="C117" s="2">
        <f ca="1">表格1[[#This Row],[期初]]*(1+_xlfn.NORM.INV(RAND(),平均報酬率,平均標準差))</f>
        <v>106.40560366747303</v>
      </c>
      <c r="D117" s="2">
        <f ca="1">表格1[[#This Row],[第1年]]*(1+_xlfn.NORM.INV(RAND(),平均報酬率,平均標準差))</f>
        <v>110.91152788810663</v>
      </c>
      <c r="E117" s="2">
        <f ca="1">表格1[[#This Row],[第2年]]*(1+_xlfn.NORM.INV(RAND(),平均報酬率,平均標準差))</f>
        <v>111.48760837054142</v>
      </c>
      <c r="F117" s="2">
        <f ca="1">表格1[[#This Row],[第3年]]*(1+_xlfn.NORM.INV(RAND(),平均報酬率,平均標準差))</f>
        <v>107.48804130712253</v>
      </c>
      <c r="G117" s="2">
        <f ca="1">表格1[[#This Row],[第4年]]*(1+_xlfn.NORM.INV(RAND(),平均報酬率,平均標準差))</f>
        <v>108.34139813129313</v>
      </c>
      <c r="H117" s="2">
        <f ca="1">表格1[[#This Row],[第5年]]*(1+_xlfn.NORM.INV(RAND(),平均報酬率,平均標準差))</f>
        <v>111.53083739843404</v>
      </c>
      <c r="I117" s="2">
        <f ca="1">表格1[[#This Row],[第6年]]*(1+_xlfn.NORM.INV(RAND(),平均報酬率,平均標準差))</f>
        <v>123.13163494371528</v>
      </c>
      <c r="J117" s="2">
        <f ca="1">表格1[[#This Row],[第7年]]*(1+_xlfn.NORM.INV(RAND(),平均報酬率,平均標準差))</f>
        <v>124.14978078781749</v>
      </c>
      <c r="K117" s="2">
        <f ca="1">表格1[[#This Row],[第8年]]*(1+_xlfn.NORM.INV(RAND(),平均報酬率,平均標準差))</f>
        <v>128.7866652504795</v>
      </c>
      <c r="L117" s="2">
        <f ca="1">表格1[[#This Row],[第9年]]*(1+_xlfn.NORM.INV(RAND(),平均報酬率,平均標準差))</f>
        <v>120.31432887061887</v>
      </c>
    </row>
    <row r="118" spans="1:12" x14ac:dyDescent="0.25">
      <c r="A118" s="1">
        <v>90</v>
      </c>
      <c r="B118" s="1">
        <f t="shared" si="1"/>
        <v>100</v>
      </c>
      <c r="C118" s="2">
        <f ca="1">表格1[[#This Row],[期初]]*(1+_xlfn.NORM.INV(RAND(),平均報酬率,平均標準差))</f>
        <v>115.03796200397825</v>
      </c>
      <c r="D118" s="2">
        <f ca="1">表格1[[#This Row],[第1年]]*(1+_xlfn.NORM.INV(RAND(),平均報酬率,平均標準差))</f>
        <v>107.59370386503728</v>
      </c>
      <c r="E118" s="2">
        <f ca="1">表格1[[#This Row],[第2年]]*(1+_xlfn.NORM.INV(RAND(),平均報酬率,平均標準差))</f>
        <v>117.68819884393302</v>
      </c>
      <c r="F118" s="2">
        <f ca="1">表格1[[#This Row],[第3年]]*(1+_xlfn.NORM.INV(RAND(),平均報酬率,平均標準差))</f>
        <v>137.72193032781496</v>
      </c>
      <c r="G118" s="2">
        <f ca="1">表格1[[#This Row],[第4年]]*(1+_xlfn.NORM.INV(RAND(),平均報酬率,平均標準差))</f>
        <v>157.70740004571005</v>
      </c>
      <c r="H118" s="2">
        <f ca="1">表格1[[#This Row],[第5年]]*(1+_xlfn.NORM.INV(RAND(),平均報酬率,平均標準差))</f>
        <v>156.35882551638741</v>
      </c>
      <c r="I118" s="2">
        <f ca="1">表格1[[#This Row],[第6年]]*(1+_xlfn.NORM.INV(RAND(),平均報酬率,平均標準差))</f>
        <v>162.08311717314402</v>
      </c>
      <c r="J118" s="2">
        <f ca="1">表格1[[#This Row],[第7年]]*(1+_xlfn.NORM.INV(RAND(),平均報酬率,平均標準差))</f>
        <v>184.35312554231572</v>
      </c>
      <c r="K118" s="2">
        <f ca="1">表格1[[#This Row],[第8年]]*(1+_xlfn.NORM.INV(RAND(),平均報酬率,平均標準差))</f>
        <v>188.5824092000116</v>
      </c>
      <c r="L118" s="2">
        <f ca="1">表格1[[#This Row],[第9年]]*(1+_xlfn.NORM.INV(RAND(),平均報酬率,平均標準差))</f>
        <v>210.27562570512413</v>
      </c>
    </row>
    <row r="119" spans="1:12" x14ac:dyDescent="0.25">
      <c r="A119" s="1">
        <v>91</v>
      </c>
      <c r="B119" s="1">
        <f t="shared" si="1"/>
        <v>100</v>
      </c>
      <c r="C119" s="2">
        <f ca="1">表格1[[#This Row],[期初]]*(1+_xlfn.NORM.INV(RAND(),平均報酬率,平均標準差))</f>
        <v>113.21639735919402</v>
      </c>
      <c r="D119" s="2">
        <f ca="1">表格1[[#This Row],[第1年]]*(1+_xlfn.NORM.INV(RAND(),平均報酬率,平均標準差))</f>
        <v>122.76406935728991</v>
      </c>
      <c r="E119" s="2">
        <f ca="1">表格1[[#This Row],[第2年]]*(1+_xlfn.NORM.INV(RAND(),平均報酬率,平均標準差))</f>
        <v>119.49358227962168</v>
      </c>
      <c r="F119" s="2">
        <f ca="1">表格1[[#This Row],[第3年]]*(1+_xlfn.NORM.INV(RAND(),平均報酬率,平均標準差))</f>
        <v>124.79729348649836</v>
      </c>
      <c r="G119" s="2">
        <f ca="1">表格1[[#This Row],[第4年]]*(1+_xlfn.NORM.INV(RAND(),平均報酬率,平均標準差))</f>
        <v>132.76107169836803</v>
      </c>
      <c r="H119" s="2">
        <f ca="1">表格1[[#This Row],[第5年]]*(1+_xlfn.NORM.INV(RAND(),平均報酬率,平均標準差))</f>
        <v>161.252661631965</v>
      </c>
      <c r="I119" s="2">
        <f ca="1">表格1[[#This Row],[第6年]]*(1+_xlfn.NORM.INV(RAND(),平均報酬率,平均標準差))</f>
        <v>188.66486581698584</v>
      </c>
      <c r="J119" s="2">
        <f ca="1">表格1[[#This Row],[第7年]]*(1+_xlfn.NORM.INV(RAND(),平均報酬率,平均標準差))</f>
        <v>214.69888436680364</v>
      </c>
      <c r="K119" s="2">
        <f ca="1">表格1[[#This Row],[第8年]]*(1+_xlfn.NORM.INV(RAND(),平均報酬率,平均標準差))</f>
        <v>232.43649940091848</v>
      </c>
      <c r="L119" s="2">
        <f ca="1">表格1[[#This Row],[第9年]]*(1+_xlfn.NORM.INV(RAND(),平均報酬率,平均標準差))</f>
        <v>261.48223432034234</v>
      </c>
    </row>
    <row r="120" spans="1:12" x14ac:dyDescent="0.25">
      <c r="A120" s="1">
        <v>92</v>
      </c>
      <c r="B120" s="1">
        <f t="shared" si="1"/>
        <v>100</v>
      </c>
      <c r="C120" s="2">
        <f ca="1">表格1[[#This Row],[期初]]*(1+_xlfn.NORM.INV(RAND(),平均報酬率,平均標準差))</f>
        <v>108.16135512384291</v>
      </c>
      <c r="D120" s="2">
        <f ca="1">表格1[[#This Row],[第1年]]*(1+_xlfn.NORM.INV(RAND(),平均報酬率,平均標準差))</f>
        <v>123.78193740739627</v>
      </c>
      <c r="E120" s="2">
        <f ca="1">表格1[[#This Row],[第2年]]*(1+_xlfn.NORM.INV(RAND(),平均報酬率,平均標準差))</f>
        <v>144.75031691964776</v>
      </c>
      <c r="F120" s="2">
        <f ca="1">表格1[[#This Row],[第3年]]*(1+_xlfn.NORM.INV(RAND(),平均報酬率,平均標準差))</f>
        <v>150.1172325790412</v>
      </c>
      <c r="G120" s="2">
        <f ca="1">表格1[[#This Row],[第4年]]*(1+_xlfn.NORM.INV(RAND(),平均報酬率,平均標準差))</f>
        <v>163.05775623147525</v>
      </c>
      <c r="H120" s="2">
        <f ca="1">表格1[[#This Row],[第5年]]*(1+_xlfn.NORM.INV(RAND(),平均報酬率,平均標準差))</f>
        <v>185.55172441712122</v>
      </c>
      <c r="I120" s="2">
        <f ca="1">表格1[[#This Row],[第6年]]*(1+_xlfn.NORM.INV(RAND(),平均報酬率,平均標準差))</f>
        <v>207.7958313172162</v>
      </c>
      <c r="J120" s="2">
        <f ca="1">表格1[[#This Row],[第7年]]*(1+_xlfn.NORM.INV(RAND(),平均報酬率,平均標準差))</f>
        <v>218.84329725082617</v>
      </c>
      <c r="K120" s="2">
        <f ca="1">表格1[[#This Row],[第8年]]*(1+_xlfn.NORM.INV(RAND(),平均報酬率,平均標準差))</f>
        <v>238.81922356049421</v>
      </c>
      <c r="L120" s="2">
        <f ca="1">表格1[[#This Row],[第9年]]*(1+_xlfn.NORM.INV(RAND(),平均報酬率,平均標準差))</f>
        <v>278.43970237490475</v>
      </c>
    </row>
    <row r="121" spans="1:12" x14ac:dyDescent="0.25">
      <c r="A121" s="1">
        <v>93</v>
      </c>
      <c r="B121" s="1">
        <f t="shared" si="1"/>
        <v>100</v>
      </c>
      <c r="C121" s="2">
        <f ca="1">表格1[[#This Row],[期初]]*(1+_xlfn.NORM.INV(RAND(),平均報酬率,平均標準差))</f>
        <v>110.84766952442263</v>
      </c>
      <c r="D121" s="2">
        <f ca="1">表格1[[#This Row],[第1年]]*(1+_xlfn.NORM.INV(RAND(),平均報酬率,平均標準差))</f>
        <v>108.65580038913012</v>
      </c>
      <c r="E121" s="2">
        <f ca="1">表格1[[#This Row],[第2年]]*(1+_xlfn.NORM.INV(RAND(),平均報酬率,平均標準差))</f>
        <v>113.67254488187156</v>
      </c>
      <c r="F121" s="2">
        <f ca="1">表格1[[#This Row],[第3年]]*(1+_xlfn.NORM.INV(RAND(),平均報酬率,平均標準差))</f>
        <v>123.67574254911206</v>
      </c>
      <c r="G121" s="2">
        <f ca="1">表格1[[#This Row],[第4年]]*(1+_xlfn.NORM.INV(RAND(),平均報酬率,平均標準差))</f>
        <v>132.74301275306584</v>
      </c>
      <c r="H121" s="2">
        <f ca="1">表格1[[#This Row],[第5年]]*(1+_xlfn.NORM.INV(RAND(),平均報酬率,平均標準差))</f>
        <v>123.30244665697862</v>
      </c>
      <c r="I121" s="2">
        <f ca="1">表格1[[#This Row],[第6年]]*(1+_xlfn.NORM.INV(RAND(),平均報酬率,平均標準差))</f>
        <v>134.85383448581672</v>
      </c>
      <c r="J121" s="2">
        <f ca="1">表格1[[#This Row],[第7年]]*(1+_xlfn.NORM.INV(RAND(),平均報酬率,平均標準差))</f>
        <v>136.93260044602371</v>
      </c>
      <c r="K121" s="2">
        <f ca="1">表格1[[#This Row],[第8年]]*(1+_xlfn.NORM.INV(RAND(),平均報酬率,平均標準差))</f>
        <v>139.15240485375702</v>
      </c>
      <c r="L121" s="2">
        <f ca="1">表格1[[#This Row],[第9年]]*(1+_xlfn.NORM.INV(RAND(),平均報酬率,平均標準差))</f>
        <v>152.22972470891506</v>
      </c>
    </row>
    <row r="122" spans="1:12" x14ac:dyDescent="0.25">
      <c r="A122" s="1">
        <v>94</v>
      </c>
      <c r="B122" s="1">
        <f t="shared" si="1"/>
        <v>100</v>
      </c>
      <c r="C122" s="2">
        <f ca="1">表格1[[#This Row],[期初]]*(1+_xlfn.NORM.INV(RAND(),平均報酬率,平均標準差))</f>
        <v>98.556848446462283</v>
      </c>
      <c r="D122" s="2">
        <f ca="1">表格1[[#This Row],[第1年]]*(1+_xlfn.NORM.INV(RAND(),平均報酬率,平均標準差))</f>
        <v>111.95670879569676</v>
      </c>
      <c r="E122" s="2">
        <f ca="1">表格1[[#This Row],[第2年]]*(1+_xlfn.NORM.INV(RAND(),平均報酬率,平均標準差))</f>
        <v>125.3152914573857</v>
      </c>
      <c r="F122" s="2">
        <f ca="1">表格1[[#This Row],[第3年]]*(1+_xlfn.NORM.INV(RAND(),平均報酬率,平均標準差))</f>
        <v>130.82408858293738</v>
      </c>
      <c r="G122" s="2">
        <f ca="1">表格1[[#This Row],[第4年]]*(1+_xlfn.NORM.INV(RAND(),平均報酬率,平均標準差))</f>
        <v>139.35298095410803</v>
      </c>
      <c r="H122" s="2">
        <f ca="1">表格1[[#This Row],[第5年]]*(1+_xlfn.NORM.INV(RAND(),平均報酬率,平均標準差))</f>
        <v>153.92476849134817</v>
      </c>
      <c r="I122" s="2">
        <f ca="1">表格1[[#This Row],[第6年]]*(1+_xlfn.NORM.INV(RAND(),平均報酬率,平均標準差))</f>
        <v>164.10462428468406</v>
      </c>
      <c r="J122" s="2">
        <f ca="1">表格1[[#This Row],[第7年]]*(1+_xlfn.NORM.INV(RAND(),平均報酬率,平均標準差))</f>
        <v>173.15763274191022</v>
      </c>
      <c r="K122" s="2">
        <f ca="1">表格1[[#This Row],[第8年]]*(1+_xlfn.NORM.INV(RAND(),平均報酬率,平均標準差))</f>
        <v>194.52862518428819</v>
      </c>
      <c r="L122" s="2">
        <f ca="1">表格1[[#This Row],[第9年]]*(1+_xlfn.NORM.INV(RAND(),平均報酬率,平均標準差))</f>
        <v>233.03026938699205</v>
      </c>
    </row>
    <row r="123" spans="1:12" x14ac:dyDescent="0.25">
      <c r="A123" s="1">
        <v>95</v>
      </c>
      <c r="B123" s="1">
        <f t="shared" si="1"/>
        <v>100</v>
      </c>
      <c r="C123" s="2">
        <f ca="1">表格1[[#This Row],[期初]]*(1+_xlfn.NORM.INV(RAND(),平均報酬率,平均標準差))</f>
        <v>99.066880092999256</v>
      </c>
      <c r="D123" s="2">
        <f ca="1">表格1[[#This Row],[第1年]]*(1+_xlfn.NORM.INV(RAND(),平均報酬率,平均標準差))</f>
        <v>98.529233945526926</v>
      </c>
      <c r="E123" s="2">
        <f ca="1">表格1[[#This Row],[第2年]]*(1+_xlfn.NORM.INV(RAND(),平均報酬率,平均標準差))</f>
        <v>113.73076286359114</v>
      </c>
      <c r="F123" s="2">
        <f ca="1">表格1[[#This Row],[第3年]]*(1+_xlfn.NORM.INV(RAND(),平均報酬率,平均標準差))</f>
        <v>120.75192398069218</v>
      </c>
      <c r="G123" s="2">
        <f ca="1">表格1[[#This Row],[第4年]]*(1+_xlfn.NORM.INV(RAND(),平均報酬率,平均標準差))</f>
        <v>128.12917847118854</v>
      </c>
      <c r="H123" s="2">
        <f ca="1">表格1[[#This Row],[第5年]]*(1+_xlfn.NORM.INV(RAND(),平均報酬率,平均標準差))</f>
        <v>137.45797763185135</v>
      </c>
      <c r="I123" s="2">
        <f ca="1">表格1[[#This Row],[第6年]]*(1+_xlfn.NORM.INV(RAND(),平均報酬率,平均標準差))</f>
        <v>155.49644581360496</v>
      </c>
      <c r="J123" s="2">
        <f ca="1">表格1[[#This Row],[第7年]]*(1+_xlfn.NORM.INV(RAND(),平均報酬率,平均標準差))</f>
        <v>161.95928824278326</v>
      </c>
      <c r="K123" s="2">
        <f ca="1">表格1[[#This Row],[第8年]]*(1+_xlfn.NORM.INV(RAND(),平均報酬率,平均標準差))</f>
        <v>187.31933177051329</v>
      </c>
      <c r="L123" s="2">
        <f ca="1">表格1[[#This Row],[第9年]]*(1+_xlfn.NORM.INV(RAND(),平均報酬率,平均標準差))</f>
        <v>209.781448773666</v>
      </c>
    </row>
    <row r="124" spans="1:12" x14ac:dyDescent="0.25">
      <c r="A124" s="1">
        <v>96</v>
      </c>
      <c r="B124" s="1">
        <f t="shared" si="1"/>
        <v>100</v>
      </c>
      <c r="C124" s="2">
        <f ca="1">表格1[[#This Row],[期初]]*(1+_xlfn.NORM.INV(RAND(),平均報酬率,平均標準差))</f>
        <v>102.19288989238848</v>
      </c>
      <c r="D124" s="2">
        <f ca="1">表格1[[#This Row],[第1年]]*(1+_xlfn.NORM.INV(RAND(),平均報酬率,平均標準差))</f>
        <v>116.25180893356627</v>
      </c>
      <c r="E124" s="2">
        <f ca="1">表格1[[#This Row],[第2年]]*(1+_xlfn.NORM.INV(RAND(),平均報酬率,平均標準差))</f>
        <v>113.19210333597582</v>
      </c>
      <c r="F124" s="2">
        <f ca="1">表格1[[#This Row],[第3年]]*(1+_xlfn.NORM.INV(RAND(),平均報酬率,平均標準差))</f>
        <v>116.79763557752248</v>
      </c>
      <c r="G124" s="2">
        <f ca="1">表格1[[#This Row],[第4年]]*(1+_xlfn.NORM.INV(RAND(),平均報酬率,平均標準差))</f>
        <v>132.47866383257298</v>
      </c>
      <c r="H124" s="2">
        <f ca="1">表格1[[#This Row],[第5年]]*(1+_xlfn.NORM.INV(RAND(),平均報酬率,平均標準差))</f>
        <v>146.97244916961344</v>
      </c>
      <c r="I124" s="2">
        <f ca="1">表格1[[#This Row],[第6年]]*(1+_xlfn.NORM.INV(RAND(),平均報酬率,平均標準差))</f>
        <v>159.25368639119986</v>
      </c>
      <c r="J124" s="2">
        <f ca="1">表格1[[#This Row],[第7年]]*(1+_xlfn.NORM.INV(RAND(),平均報酬率,平均標準差))</f>
        <v>165.18928379346099</v>
      </c>
      <c r="K124" s="2">
        <f ca="1">表格1[[#This Row],[第8年]]*(1+_xlfn.NORM.INV(RAND(),平均報酬率,平均標準差))</f>
        <v>173.696829891166</v>
      </c>
      <c r="L124" s="2">
        <f ca="1">表格1[[#This Row],[第9年]]*(1+_xlfn.NORM.INV(RAND(),平均報酬率,平均標準差))</f>
        <v>188.54407353526841</v>
      </c>
    </row>
    <row r="125" spans="1:12" x14ac:dyDescent="0.25">
      <c r="A125" s="1">
        <v>97</v>
      </c>
      <c r="B125" s="1">
        <f t="shared" si="1"/>
        <v>100</v>
      </c>
      <c r="C125" s="2">
        <f ca="1">表格1[[#This Row],[期初]]*(1+_xlfn.NORM.INV(RAND(),平均報酬率,平均標準差))</f>
        <v>109.59135418400668</v>
      </c>
      <c r="D125" s="2">
        <f ca="1">表格1[[#This Row],[第1年]]*(1+_xlfn.NORM.INV(RAND(),平均報酬率,平均標準差))</f>
        <v>118.29783196275618</v>
      </c>
      <c r="E125" s="2">
        <f ca="1">表格1[[#This Row],[第2年]]*(1+_xlfn.NORM.INV(RAND(),平均報酬率,平均標準差))</f>
        <v>128.01400018582302</v>
      </c>
      <c r="F125" s="2">
        <f ca="1">表格1[[#This Row],[第3年]]*(1+_xlfn.NORM.INV(RAND(),平均報酬率,平均標準差))</f>
        <v>128.25368656153606</v>
      </c>
      <c r="G125" s="2">
        <f ca="1">表格1[[#This Row],[第4年]]*(1+_xlfn.NORM.INV(RAND(),平均報酬率,平均標準差))</f>
        <v>136.79387617180532</v>
      </c>
      <c r="H125" s="2">
        <f ca="1">表格1[[#This Row],[第5年]]*(1+_xlfn.NORM.INV(RAND(),平均報酬率,平均標準差))</f>
        <v>150.27974654601005</v>
      </c>
      <c r="I125" s="2">
        <f ca="1">表格1[[#This Row],[第6年]]*(1+_xlfn.NORM.INV(RAND(),平均報酬率,平均標準差))</f>
        <v>167.8549883193769</v>
      </c>
      <c r="J125" s="2">
        <f ca="1">表格1[[#This Row],[第7年]]*(1+_xlfn.NORM.INV(RAND(),平均報酬率,平均標準差))</f>
        <v>171.58377955807467</v>
      </c>
      <c r="K125" s="2">
        <f ca="1">表格1[[#This Row],[第8年]]*(1+_xlfn.NORM.INV(RAND(),平均報酬率,平均標準差))</f>
        <v>206.85747184171473</v>
      </c>
      <c r="L125" s="2">
        <f ca="1">表格1[[#This Row],[第9年]]*(1+_xlfn.NORM.INV(RAND(),平均報酬率,平均標準差))</f>
        <v>214.97610112665993</v>
      </c>
    </row>
    <row r="126" spans="1:12" x14ac:dyDescent="0.25">
      <c r="A126" s="1">
        <v>98</v>
      </c>
      <c r="B126" s="1">
        <f t="shared" si="1"/>
        <v>100</v>
      </c>
      <c r="C126" s="2">
        <f ca="1">表格1[[#This Row],[期初]]*(1+_xlfn.NORM.INV(RAND(),平均報酬率,平均標準差))</f>
        <v>101.95879495324935</v>
      </c>
      <c r="D126" s="2">
        <f ca="1">表格1[[#This Row],[第1年]]*(1+_xlfn.NORM.INV(RAND(),平均報酬率,平均標準差))</f>
        <v>95.352019387560446</v>
      </c>
      <c r="E126" s="2">
        <f ca="1">表格1[[#This Row],[第2年]]*(1+_xlfn.NORM.INV(RAND(),平均報酬率,平均標準差))</f>
        <v>103.29186508168766</v>
      </c>
      <c r="F126" s="2">
        <f ca="1">表格1[[#This Row],[第3年]]*(1+_xlfn.NORM.INV(RAND(),平均報酬率,平均標準差))</f>
        <v>108.57535602868617</v>
      </c>
      <c r="G126" s="2">
        <f ca="1">表格1[[#This Row],[第4年]]*(1+_xlfn.NORM.INV(RAND(),平均報酬率,平均標準差))</f>
        <v>113.70697344856438</v>
      </c>
      <c r="H126" s="2">
        <f ca="1">表格1[[#This Row],[第5年]]*(1+_xlfn.NORM.INV(RAND(),平均報酬率,平均標準差))</f>
        <v>127.89353325699624</v>
      </c>
      <c r="I126" s="2">
        <f ca="1">表格1[[#This Row],[第6年]]*(1+_xlfn.NORM.INV(RAND(),平均報酬率,平均標準差))</f>
        <v>140.1168775599547</v>
      </c>
      <c r="J126" s="2">
        <f ca="1">表格1[[#This Row],[第7年]]*(1+_xlfn.NORM.INV(RAND(),平均報酬率,平均標準差))</f>
        <v>140.31203881114737</v>
      </c>
      <c r="K126" s="2">
        <f ca="1">表格1[[#This Row],[第8年]]*(1+_xlfn.NORM.INV(RAND(),平均報酬率,平均標準差))</f>
        <v>146.64531114490538</v>
      </c>
      <c r="L126" s="2">
        <f ca="1">表格1[[#This Row],[第9年]]*(1+_xlfn.NORM.INV(RAND(),平均報酬率,平均標準差))</f>
        <v>178.41996853443234</v>
      </c>
    </row>
    <row r="127" spans="1:12" x14ac:dyDescent="0.25">
      <c r="A127" s="1">
        <v>99</v>
      </c>
      <c r="B127" s="1">
        <f t="shared" si="1"/>
        <v>100</v>
      </c>
      <c r="C127" s="2">
        <f ca="1">表格1[[#This Row],[期初]]*(1+_xlfn.NORM.INV(RAND(),平均報酬率,平均標準差))</f>
        <v>106.74163933845502</v>
      </c>
      <c r="D127" s="2">
        <f ca="1">表格1[[#This Row],[第1年]]*(1+_xlfn.NORM.INV(RAND(),平均報酬率,平均標準差))</f>
        <v>110.87769684751343</v>
      </c>
      <c r="E127" s="2">
        <f ca="1">表格1[[#This Row],[第2年]]*(1+_xlfn.NORM.INV(RAND(),平均報酬率,平均標準差))</f>
        <v>122.64756274543078</v>
      </c>
      <c r="F127" s="2">
        <f ca="1">表格1[[#This Row],[第3年]]*(1+_xlfn.NORM.INV(RAND(),平均報酬率,平均標準差))</f>
        <v>120.08657715935436</v>
      </c>
      <c r="G127" s="2">
        <f ca="1">表格1[[#This Row],[第4年]]*(1+_xlfn.NORM.INV(RAND(),平均報酬率,平均標準差))</f>
        <v>120.83226873241057</v>
      </c>
      <c r="H127" s="2">
        <f ca="1">表格1[[#This Row],[第5年]]*(1+_xlfn.NORM.INV(RAND(),平均報酬率,平均標準差))</f>
        <v>133.85778029218065</v>
      </c>
      <c r="I127" s="2">
        <f ca="1">表格1[[#This Row],[第6年]]*(1+_xlfn.NORM.INV(RAND(),平均報酬率,平均標準差))</f>
        <v>155.31604810025294</v>
      </c>
      <c r="J127" s="2">
        <f ca="1">表格1[[#This Row],[第7年]]*(1+_xlfn.NORM.INV(RAND(),平均報酬率,平均標準差))</f>
        <v>174.14397291615705</v>
      </c>
      <c r="K127" s="2">
        <f ca="1">表格1[[#This Row],[第8年]]*(1+_xlfn.NORM.INV(RAND(),平均報酬率,平均標準差))</f>
        <v>190.8529107145774</v>
      </c>
      <c r="L127" s="2">
        <f ca="1">表格1[[#This Row],[第9年]]*(1+_xlfn.NORM.INV(RAND(),平均報酬率,平均標準差))</f>
        <v>189.83104518578574</v>
      </c>
    </row>
    <row r="128" spans="1:12" x14ac:dyDescent="0.25">
      <c r="A128" s="1">
        <v>100</v>
      </c>
      <c r="B128" s="1">
        <f t="shared" si="1"/>
        <v>100</v>
      </c>
      <c r="C128" s="2">
        <f ca="1">表格1[[#This Row],[期初]]*(1+_xlfn.NORM.INV(RAND(),平均報酬率,平均標準差))</f>
        <v>106.21366510796352</v>
      </c>
      <c r="D128" s="2">
        <f ca="1">表格1[[#This Row],[第1年]]*(1+_xlfn.NORM.INV(RAND(),平均報酬率,平均標準差))</f>
        <v>109.02702537150083</v>
      </c>
      <c r="E128" s="2">
        <f ca="1">表格1[[#This Row],[第2年]]*(1+_xlfn.NORM.INV(RAND(),平均報酬率,平均標準差))</f>
        <v>119.13232579763654</v>
      </c>
      <c r="F128" s="2">
        <f ca="1">表格1[[#This Row],[第3年]]*(1+_xlfn.NORM.INV(RAND(),平均報酬率,平均標準差))</f>
        <v>141.10772251069241</v>
      </c>
      <c r="G128" s="2">
        <f ca="1">表格1[[#This Row],[第4年]]*(1+_xlfn.NORM.INV(RAND(),平均報酬率,平均標準差))</f>
        <v>163.64635289346694</v>
      </c>
      <c r="H128" s="2">
        <f ca="1">表格1[[#This Row],[第5年]]*(1+_xlfn.NORM.INV(RAND(),平均報酬率,平均標準差))</f>
        <v>180.42382370991004</v>
      </c>
      <c r="I128" s="2">
        <f ca="1">表格1[[#This Row],[第6年]]*(1+_xlfn.NORM.INV(RAND(),平均報酬率,平均標準差))</f>
        <v>200.49215420763073</v>
      </c>
      <c r="J128" s="2">
        <f ca="1">表格1[[#This Row],[第7年]]*(1+_xlfn.NORM.INV(RAND(),平均報酬率,平均標準差))</f>
        <v>222.21958253961449</v>
      </c>
      <c r="K128" s="2">
        <f ca="1">表格1[[#This Row],[第8年]]*(1+_xlfn.NORM.INV(RAND(),平均報酬率,平均標準差))</f>
        <v>233.67474457714039</v>
      </c>
      <c r="L128" s="2">
        <f ca="1">表格1[[#This Row],[第9年]]*(1+_xlfn.NORM.INV(RAND(),平均報酬率,平均標準差))</f>
        <v>249.09705034162445</v>
      </c>
    </row>
    <row r="129" spans="1:12" x14ac:dyDescent="0.25">
      <c r="A129" s="1">
        <v>101</v>
      </c>
      <c r="B129" s="1">
        <f t="shared" si="1"/>
        <v>100</v>
      </c>
      <c r="C129" s="2">
        <f ca="1">表格1[[#This Row],[期初]]*(1+_xlfn.NORM.INV(RAND(),平均報酬率,平均標準差))</f>
        <v>109.81179719024921</v>
      </c>
      <c r="D129" s="2">
        <f ca="1">表格1[[#This Row],[第1年]]*(1+_xlfn.NORM.INV(RAND(),平均報酬率,平均標準差))</f>
        <v>114.05232116008644</v>
      </c>
      <c r="E129" s="2">
        <f ca="1">表格1[[#This Row],[第2年]]*(1+_xlfn.NORM.INV(RAND(),平均報酬率,平均標準差))</f>
        <v>115.06215588775846</v>
      </c>
      <c r="F129" s="2">
        <f ca="1">表格1[[#This Row],[第3年]]*(1+_xlfn.NORM.INV(RAND(),平均報酬率,平均標準差))</f>
        <v>122.26253500715795</v>
      </c>
      <c r="G129" s="2">
        <f ca="1">表格1[[#This Row],[第4年]]*(1+_xlfn.NORM.INV(RAND(),平均報酬率,平均標準差))</f>
        <v>127.34847745384896</v>
      </c>
      <c r="H129" s="2">
        <f ca="1">表格1[[#This Row],[第5年]]*(1+_xlfn.NORM.INV(RAND(),平均報酬率,平均標準差))</f>
        <v>146.40198083647434</v>
      </c>
      <c r="I129" s="2">
        <f ca="1">表格1[[#This Row],[第6年]]*(1+_xlfn.NORM.INV(RAND(),平均報酬率,平均標準差))</f>
        <v>146.34442731253975</v>
      </c>
      <c r="J129" s="2">
        <f ca="1">表格1[[#This Row],[第7年]]*(1+_xlfn.NORM.INV(RAND(),平均報酬率,平均標準差))</f>
        <v>163.23144132142795</v>
      </c>
      <c r="K129" s="2">
        <f ca="1">表格1[[#This Row],[第8年]]*(1+_xlfn.NORM.INV(RAND(),平均報酬率,平均標準差))</f>
        <v>179.5601787293688</v>
      </c>
      <c r="L129" s="2">
        <f ca="1">表格1[[#This Row],[第9年]]*(1+_xlfn.NORM.INV(RAND(),平均報酬率,平均標準差))</f>
        <v>202.75295630548848</v>
      </c>
    </row>
    <row r="130" spans="1:12" x14ac:dyDescent="0.25">
      <c r="A130" s="1">
        <v>102</v>
      </c>
      <c r="B130" s="1">
        <f t="shared" si="1"/>
        <v>100</v>
      </c>
      <c r="C130" s="2">
        <f ca="1">表格1[[#This Row],[期初]]*(1+_xlfn.NORM.INV(RAND(),平均報酬率,平均標準差))</f>
        <v>109.38033650254219</v>
      </c>
      <c r="D130" s="2">
        <f ca="1">表格1[[#This Row],[第1年]]*(1+_xlfn.NORM.INV(RAND(),平均報酬率,平均標準差))</f>
        <v>117.14623997727386</v>
      </c>
      <c r="E130" s="2">
        <f ca="1">表格1[[#This Row],[第2年]]*(1+_xlfn.NORM.INV(RAND(),平均報酬率,平均標準差))</f>
        <v>130.79943619317794</v>
      </c>
      <c r="F130" s="2">
        <f ca="1">表格1[[#This Row],[第3年]]*(1+_xlfn.NORM.INV(RAND(),平均報酬率,平均標準差))</f>
        <v>139.4841255251323</v>
      </c>
      <c r="G130" s="2">
        <f ca="1">表格1[[#This Row],[第4年]]*(1+_xlfn.NORM.INV(RAND(),平均報酬率,平均標準差))</f>
        <v>149.46139956617753</v>
      </c>
      <c r="H130" s="2">
        <f ca="1">表格1[[#This Row],[第5年]]*(1+_xlfn.NORM.INV(RAND(),平均報酬率,平均標準差))</f>
        <v>165.88775333809244</v>
      </c>
      <c r="I130" s="2">
        <f ca="1">表格1[[#This Row],[第6年]]*(1+_xlfn.NORM.INV(RAND(),平均報酬率,平均標準差))</f>
        <v>179.48031927097333</v>
      </c>
      <c r="J130" s="2">
        <f ca="1">表格1[[#This Row],[第7年]]*(1+_xlfn.NORM.INV(RAND(),平均報酬率,平均標準差))</f>
        <v>199.74330348122606</v>
      </c>
      <c r="K130" s="2">
        <f ca="1">表格1[[#This Row],[第8年]]*(1+_xlfn.NORM.INV(RAND(),平均報酬率,平均標準差))</f>
        <v>188.68537941811601</v>
      </c>
      <c r="L130" s="2">
        <f ca="1">表格1[[#This Row],[第9年]]*(1+_xlfn.NORM.INV(RAND(),平均報酬率,平均標準差))</f>
        <v>196.48117278629837</v>
      </c>
    </row>
    <row r="131" spans="1:12" x14ac:dyDescent="0.25">
      <c r="A131" s="1">
        <v>103</v>
      </c>
      <c r="B131" s="1">
        <f t="shared" si="1"/>
        <v>100</v>
      </c>
      <c r="C131" s="2">
        <f ca="1">表格1[[#This Row],[期初]]*(1+_xlfn.NORM.INV(RAND(),平均報酬率,平均標準差))</f>
        <v>115.82180559373217</v>
      </c>
      <c r="D131" s="2">
        <f ca="1">表格1[[#This Row],[第1年]]*(1+_xlfn.NORM.INV(RAND(),平均報酬率,平均標準差))</f>
        <v>115.28568541276408</v>
      </c>
      <c r="E131" s="2">
        <f ca="1">表格1[[#This Row],[第2年]]*(1+_xlfn.NORM.INV(RAND(),平均報酬率,平均標準差))</f>
        <v>123.21339159021493</v>
      </c>
      <c r="F131" s="2">
        <f ca="1">表格1[[#This Row],[第3年]]*(1+_xlfn.NORM.INV(RAND(),平均報酬率,平均標準差))</f>
        <v>129.0047382369157</v>
      </c>
      <c r="G131" s="2">
        <f ca="1">表格1[[#This Row],[第4年]]*(1+_xlfn.NORM.INV(RAND(),平均報酬率,平均標準差))</f>
        <v>146.2810458478466</v>
      </c>
      <c r="H131" s="2">
        <f ca="1">表格1[[#This Row],[第5年]]*(1+_xlfn.NORM.INV(RAND(),平均報酬率,平均標準差))</f>
        <v>166.27177808415149</v>
      </c>
      <c r="I131" s="2">
        <f ca="1">表格1[[#This Row],[第6年]]*(1+_xlfn.NORM.INV(RAND(),平均報酬率,平均標準差))</f>
        <v>190.88605665685864</v>
      </c>
      <c r="J131" s="2">
        <f ca="1">表格1[[#This Row],[第7年]]*(1+_xlfn.NORM.INV(RAND(),平均報酬率,平均標準差))</f>
        <v>214.93719356695081</v>
      </c>
      <c r="K131" s="2">
        <f ca="1">表格1[[#This Row],[第8年]]*(1+_xlfn.NORM.INV(RAND(),平均報酬率,平均標準差))</f>
        <v>223.41720360242999</v>
      </c>
      <c r="L131" s="2">
        <f ca="1">表格1[[#This Row],[第9年]]*(1+_xlfn.NORM.INV(RAND(),平均報酬率,平均標準差))</f>
        <v>231.79027207843768</v>
      </c>
    </row>
    <row r="132" spans="1:12" x14ac:dyDescent="0.25">
      <c r="A132" s="1">
        <v>104</v>
      </c>
      <c r="B132" s="1">
        <f t="shared" si="1"/>
        <v>100</v>
      </c>
      <c r="C132" s="2">
        <f ca="1">表格1[[#This Row],[期初]]*(1+_xlfn.NORM.INV(RAND(),平均報酬率,平均標準差))</f>
        <v>108.16440389037365</v>
      </c>
      <c r="D132" s="2">
        <f ca="1">表格1[[#This Row],[第1年]]*(1+_xlfn.NORM.INV(RAND(),平均報酬率,平均標準差))</f>
        <v>129.82189500168667</v>
      </c>
      <c r="E132" s="2">
        <f ca="1">表格1[[#This Row],[第2年]]*(1+_xlfn.NORM.INV(RAND(),平均報酬率,平均標準差))</f>
        <v>147.39029790664077</v>
      </c>
      <c r="F132" s="2">
        <f ca="1">表格1[[#This Row],[第3年]]*(1+_xlfn.NORM.INV(RAND(),平均報酬率,平均標準差))</f>
        <v>155.06833716536076</v>
      </c>
      <c r="G132" s="2">
        <f ca="1">表格1[[#This Row],[第4年]]*(1+_xlfn.NORM.INV(RAND(),平均報酬率,平均標準差))</f>
        <v>179.34986036160464</v>
      </c>
      <c r="H132" s="2">
        <f ca="1">表格1[[#This Row],[第5年]]*(1+_xlfn.NORM.INV(RAND(),平均報酬率,平均標準差))</f>
        <v>194.66860730162799</v>
      </c>
      <c r="I132" s="2">
        <f ca="1">表格1[[#This Row],[第6年]]*(1+_xlfn.NORM.INV(RAND(),平均報酬率,平均標準差))</f>
        <v>202.77451805721398</v>
      </c>
      <c r="J132" s="2">
        <f ca="1">表格1[[#This Row],[第7年]]*(1+_xlfn.NORM.INV(RAND(),平均報酬率,平均標準差))</f>
        <v>213.6836729728156</v>
      </c>
      <c r="K132" s="2">
        <f ca="1">表格1[[#This Row],[第8年]]*(1+_xlfn.NORM.INV(RAND(),平均報酬率,平均標準差))</f>
        <v>223.99742223828687</v>
      </c>
      <c r="L132" s="2">
        <f ca="1">表格1[[#This Row],[第9年]]*(1+_xlfn.NORM.INV(RAND(),平均報酬率,平均標準差))</f>
        <v>245.7408012051819</v>
      </c>
    </row>
    <row r="133" spans="1:12" x14ac:dyDescent="0.25">
      <c r="A133" s="1">
        <v>105</v>
      </c>
      <c r="B133" s="1">
        <f t="shared" si="1"/>
        <v>100</v>
      </c>
      <c r="C133" s="2">
        <f ca="1">表格1[[#This Row],[期初]]*(1+_xlfn.NORM.INV(RAND(),平均報酬率,平均標準差))</f>
        <v>109.74672712621553</v>
      </c>
      <c r="D133" s="2">
        <f ca="1">表格1[[#This Row],[第1年]]*(1+_xlfn.NORM.INV(RAND(),平均報酬率,平均標準差))</f>
        <v>111.64869304479548</v>
      </c>
      <c r="E133" s="2">
        <f ca="1">表格1[[#This Row],[第2年]]*(1+_xlfn.NORM.INV(RAND(),平均報酬率,平均標準差))</f>
        <v>122.35724246635853</v>
      </c>
      <c r="F133" s="2">
        <f ca="1">表格1[[#This Row],[第3年]]*(1+_xlfn.NORM.INV(RAND(),平均報酬率,平均標準差))</f>
        <v>124.45318118491505</v>
      </c>
      <c r="G133" s="2">
        <f ca="1">表格1[[#This Row],[第4年]]*(1+_xlfn.NORM.INV(RAND(),平均報酬率,平均標準差))</f>
        <v>128.36797706789304</v>
      </c>
      <c r="H133" s="2">
        <f ca="1">表格1[[#This Row],[第5年]]*(1+_xlfn.NORM.INV(RAND(),平均報酬率,平均標準差))</f>
        <v>134.10899093460142</v>
      </c>
      <c r="I133" s="2">
        <f ca="1">表格1[[#This Row],[第6年]]*(1+_xlfn.NORM.INV(RAND(),平均報酬率,平均標準差))</f>
        <v>142.43850989805688</v>
      </c>
      <c r="J133" s="2">
        <f ca="1">表格1[[#This Row],[第7年]]*(1+_xlfn.NORM.INV(RAND(),平均報酬率,平均標準差))</f>
        <v>146.48170806263059</v>
      </c>
      <c r="K133" s="2">
        <f ca="1">表格1[[#This Row],[第8年]]*(1+_xlfn.NORM.INV(RAND(),平均報酬率,平均標準差))</f>
        <v>152.88853411115636</v>
      </c>
      <c r="L133" s="2">
        <f ca="1">表格1[[#This Row],[第9年]]*(1+_xlfn.NORM.INV(RAND(),平均報酬率,平均標準差))</f>
        <v>175.65521037221481</v>
      </c>
    </row>
    <row r="134" spans="1:12" x14ac:dyDescent="0.25">
      <c r="A134" s="1">
        <v>106</v>
      </c>
      <c r="B134" s="1">
        <f t="shared" si="1"/>
        <v>100</v>
      </c>
      <c r="C134" s="2">
        <f ca="1">表格1[[#This Row],[期初]]*(1+_xlfn.NORM.INV(RAND(),平均報酬率,平均標準差))</f>
        <v>99.136059832718615</v>
      </c>
      <c r="D134" s="2">
        <f ca="1">表格1[[#This Row],[第1年]]*(1+_xlfn.NORM.INV(RAND(),平均報酬率,平均標準差))</f>
        <v>94.156223291011244</v>
      </c>
      <c r="E134" s="2">
        <f ca="1">表格1[[#This Row],[第2年]]*(1+_xlfn.NORM.INV(RAND(),平均報酬率,平均標準差))</f>
        <v>102.02697708132661</v>
      </c>
      <c r="F134" s="2">
        <f ca="1">表格1[[#This Row],[第3年]]*(1+_xlfn.NORM.INV(RAND(),平均報酬率,平均標準差))</f>
        <v>110.136596585099</v>
      </c>
      <c r="G134" s="2">
        <f ca="1">表格1[[#This Row],[第4年]]*(1+_xlfn.NORM.INV(RAND(),平均報酬率,平均標準差))</f>
        <v>112.08469645409697</v>
      </c>
      <c r="H134" s="2">
        <f ca="1">表格1[[#This Row],[第5年]]*(1+_xlfn.NORM.INV(RAND(),平均報酬率,平均標準差))</f>
        <v>124.70808231963676</v>
      </c>
      <c r="I134" s="2">
        <f ca="1">表格1[[#This Row],[第6年]]*(1+_xlfn.NORM.INV(RAND(),平均報酬率,平均標準差))</f>
        <v>131.14664653502777</v>
      </c>
      <c r="J134" s="2">
        <f ca="1">表格1[[#This Row],[第7年]]*(1+_xlfn.NORM.INV(RAND(),平均報酬率,平均標準差))</f>
        <v>147.26980888983312</v>
      </c>
      <c r="K134" s="2">
        <f ca="1">表格1[[#This Row],[第8年]]*(1+_xlfn.NORM.INV(RAND(),平均報酬率,平均標準差))</f>
        <v>165.71937744678308</v>
      </c>
      <c r="L134" s="2">
        <f ca="1">表格1[[#This Row],[第9年]]*(1+_xlfn.NORM.INV(RAND(),平均報酬率,平均標準差))</f>
        <v>174.58913636625408</v>
      </c>
    </row>
    <row r="135" spans="1:12" x14ac:dyDescent="0.25">
      <c r="A135" s="1">
        <v>107</v>
      </c>
      <c r="B135" s="1">
        <f t="shared" si="1"/>
        <v>100</v>
      </c>
      <c r="C135" s="2">
        <f ca="1">表格1[[#This Row],[期初]]*(1+_xlfn.NORM.INV(RAND(),平均報酬率,平均標準差))</f>
        <v>106.58683723135032</v>
      </c>
      <c r="D135" s="2">
        <f ca="1">表格1[[#This Row],[第1年]]*(1+_xlfn.NORM.INV(RAND(),平均報酬率,平均標準差))</f>
        <v>126.43652308283335</v>
      </c>
      <c r="E135" s="2">
        <f ca="1">表格1[[#This Row],[第2年]]*(1+_xlfn.NORM.INV(RAND(),平均報酬率,平均標準差))</f>
        <v>130.69808997564945</v>
      </c>
      <c r="F135" s="2">
        <f ca="1">表格1[[#This Row],[第3年]]*(1+_xlfn.NORM.INV(RAND(),平均報酬率,平均標準差))</f>
        <v>149.47967770638132</v>
      </c>
      <c r="G135" s="2">
        <f ca="1">表格1[[#This Row],[第4年]]*(1+_xlfn.NORM.INV(RAND(),平均報酬率,平均標準差))</f>
        <v>155.12496527511578</v>
      </c>
      <c r="H135" s="2">
        <f ca="1">表格1[[#This Row],[第5年]]*(1+_xlfn.NORM.INV(RAND(),平均報酬率,平均標準差))</f>
        <v>170.52013141097865</v>
      </c>
      <c r="I135" s="2">
        <f ca="1">表格1[[#This Row],[第6年]]*(1+_xlfn.NORM.INV(RAND(),平均報酬率,平均標準差))</f>
        <v>177.12686887521139</v>
      </c>
      <c r="J135" s="2">
        <f ca="1">表格1[[#This Row],[第7年]]*(1+_xlfn.NORM.INV(RAND(),平均報酬率,平均標準差))</f>
        <v>201.05703149652322</v>
      </c>
      <c r="K135" s="2">
        <f ca="1">表格1[[#This Row],[第8年]]*(1+_xlfn.NORM.INV(RAND(),平均報酬率,平均標準差))</f>
        <v>222.70436933153314</v>
      </c>
      <c r="L135" s="2">
        <f ca="1">表格1[[#This Row],[第9年]]*(1+_xlfn.NORM.INV(RAND(),平均報酬率,平均標準差))</f>
        <v>227.9585100950984</v>
      </c>
    </row>
    <row r="136" spans="1:12" x14ac:dyDescent="0.25">
      <c r="A136" s="1">
        <v>108</v>
      </c>
      <c r="B136" s="1">
        <f t="shared" si="1"/>
        <v>100</v>
      </c>
      <c r="C136" s="2">
        <f ca="1">表格1[[#This Row],[期初]]*(1+_xlfn.NORM.INV(RAND(),平均報酬率,平均標準差))</f>
        <v>115.85111166560225</v>
      </c>
      <c r="D136" s="2">
        <f ca="1">表格1[[#This Row],[第1年]]*(1+_xlfn.NORM.INV(RAND(),平均報酬率,平均標準差))</f>
        <v>124.42291561175531</v>
      </c>
      <c r="E136" s="2">
        <f ca="1">表格1[[#This Row],[第2年]]*(1+_xlfn.NORM.INV(RAND(),平均報酬率,平均標準差))</f>
        <v>128.84266114304211</v>
      </c>
      <c r="F136" s="2">
        <f ca="1">表格1[[#This Row],[第3年]]*(1+_xlfn.NORM.INV(RAND(),平均報酬率,平均標準差))</f>
        <v>130.04002804535625</v>
      </c>
      <c r="G136" s="2">
        <f ca="1">表格1[[#This Row],[第4年]]*(1+_xlfn.NORM.INV(RAND(),平均報酬率,平均標準差))</f>
        <v>132.56627014308637</v>
      </c>
      <c r="H136" s="2">
        <f ca="1">表格1[[#This Row],[第5年]]*(1+_xlfn.NORM.INV(RAND(),平均報酬率,平均標準差))</f>
        <v>139.93662566867607</v>
      </c>
      <c r="I136" s="2">
        <f ca="1">表格1[[#This Row],[第6年]]*(1+_xlfn.NORM.INV(RAND(),平均報酬率,平均標準差))</f>
        <v>138.05854598251585</v>
      </c>
      <c r="J136" s="2">
        <f ca="1">表格1[[#This Row],[第7年]]*(1+_xlfn.NORM.INV(RAND(),平均報酬率,平均標準差))</f>
        <v>159.41345856434594</v>
      </c>
      <c r="K136" s="2">
        <f ca="1">表格1[[#This Row],[第8年]]*(1+_xlfn.NORM.INV(RAND(),平均報酬率,平均標準差))</f>
        <v>175.03798144413744</v>
      </c>
      <c r="L136" s="2">
        <f ca="1">表格1[[#This Row],[第9年]]*(1+_xlfn.NORM.INV(RAND(),平均報酬率,平均標準差))</f>
        <v>200.63976897980714</v>
      </c>
    </row>
    <row r="137" spans="1:12" x14ac:dyDescent="0.25">
      <c r="A137" s="1">
        <v>109</v>
      </c>
      <c r="B137" s="1">
        <f t="shared" si="1"/>
        <v>100</v>
      </c>
      <c r="C137" s="2">
        <f ca="1">表格1[[#This Row],[期初]]*(1+_xlfn.NORM.INV(RAND(),平均報酬率,平均標準差))</f>
        <v>112.50421341815394</v>
      </c>
      <c r="D137" s="2">
        <f ca="1">表格1[[#This Row],[第1年]]*(1+_xlfn.NORM.INV(RAND(),平均報酬率,平均標準差))</f>
        <v>110.94560377628743</v>
      </c>
      <c r="E137" s="2">
        <f ca="1">表格1[[#This Row],[第2年]]*(1+_xlfn.NORM.INV(RAND(),平均報酬率,平均標準差))</f>
        <v>127.29946292174803</v>
      </c>
      <c r="F137" s="2">
        <f ca="1">表格1[[#This Row],[第3年]]*(1+_xlfn.NORM.INV(RAND(),平均報酬率,平均標準差))</f>
        <v>129.32965200829719</v>
      </c>
      <c r="G137" s="2">
        <f ca="1">表格1[[#This Row],[第4年]]*(1+_xlfn.NORM.INV(RAND(),平均報酬率,平均標準差))</f>
        <v>142.91750565429285</v>
      </c>
      <c r="H137" s="2">
        <f ca="1">表格1[[#This Row],[第5年]]*(1+_xlfn.NORM.INV(RAND(),平均報酬率,平均標準差))</f>
        <v>150.04042361048735</v>
      </c>
      <c r="I137" s="2">
        <f ca="1">表格1[[#This Row],[第6年]]*(1+_xlfn.NORM.INV(RAND(),平均報酬率,平均標準差))</f>
        <v>162.0623524973789</v>
      </c>
      <c r="J137" s="2">
        <f ca="1">表格1[[#This Row],[第7年]]*(1+_xlfn.NORM.INV(RAND(),平均報酬率,平均標準差))</f>
        <v>164.67435147030668</v>
      </c>
      <c r="K137" s="2">
        <f ca="1">表格1[[#This Row],[第8年]]*(1+_xlfn.NORM.INV(RAND(),平均報酬率,平均標準差))</f>
        <v>181.53974871478613</v>
      </c>
      <c r="L137" s="2">
        <f ca="1">表格1[[#This Row],[第9年]]*(1+_xlfn.NORM.INV(RAND(),平均報酬率,平均標準差))</f>
        <v>202.52041288740045</v>
      </c>
    </row>
    <row r="138" spans="1:12" x14ac:dyDescent="0.25">
      <c r="A138" s="1">
        <v>110</v>
      </c>
      <c r="B138" s="1">
        <f t="shared" si="1"/>
        <v>100</v>
      </c>
      <c r="C138" s="2">
        <f ca="1">表格1[[#This Row],[期初]]*(1+_xlfn.NORM.INV(RAND(),平均報酬率,平均標準差))</f>
        <v>117.16103069683746</v>
      </c>
      <c r="D138" s="2">
        <f ca="1">表格1[[#This Row],[第1年]]*(1+_xlfn.NORM.INV(RAND(),平均報酬率,平均標準差))</f>
        <v>136.85877507040001</v>
      </c>
      <c r="E138" s="2">
        <f ca="1">表格1[[#This Row],[第2年]]*(1+_xlfn.NORM.INV(RAND(),平均報酬率,平均標準差))</f>
        <v>152.36152449897727</v>
      </c>
      <c r="F138" s="2">
        <f ca="1">表格1[[#This Row],[第3年]]*(1+_xlfn.NORM.INV(RAND(),平均報酬率,平均標準差))</f>
        <v>179.4492633862094</v>
      </c>
      <c r="G138" s="2">
        <f ca="1">表格1[[#This Row],[第4年]]*(1+_xlfn.NORM.INV(RAND(),平均報酬率,平均標準差))</f>
        <v>215.2634702254478</v>
      </c>
      <c r="H138" s="2">
        <f ca="1">表格1[[#This Row],[第5年]]*(1+_xlfn.NORM.INV(RAND(),平均報酬率,平均標準差))</f>
        <v>235.91264695444605</v>
      </c>
      <c r="I138" s="2">
        <f ca="1">表格1[[#This Row],[第6年]]*(1+_xlfn.NORM.INV(RAND(),平均報酬率,平均標準差))</f>
        <v>232.03117634403441</v>
      </c>
      <c r="J138" s="2">
        <f ca="1">表格1[[#This Row],[第7年]]*(1+_xlfn.NORM.INV(RAND(),平均報酬率,平均標準差))</f>
        <v>249.40422688797611</v>
      </c>
      <c r="K138" s="2">
        <f ca="1">表格1[[#This Row],[第8年]]*(1+_xlfn.NORM.INV(RAND(),平均報酬率,平均標準差))</f>
        <v>267.90970280040193</v>
      </c>
      <c r="L138" s="2">
        <f ca="1">表格1[[#This Row],[第9年]]*(1+_xlfn.NORM.INV(RAND(),平均報酬率,平均標準差))</f>
        <v>298.95736823042193</v>
      </c>
    </row>
    <row r="139" spans="1:12" x14ac:dyDescent="0.25">
      <c r="A139" s="1">
        <v>111</v>
      </c>
      <c r="B139" s="1">
        <f t="shared" si="1"/>
        <v>100</v>
      </c>
      <c r="C139" s="2">
        <f ca="1">表格1[[#This Row],[期初]]*(1+_xlfn.NORM.INV(RAND(),平均報酬率,平均標準差))</f>
        <v>99.773503498530587</v>
      </c>
      <c r="D139" s="2">
        <f ca="1">表格1[[#This Row],[第1年]]*(1+_xlfn.NORM.INV(RAND(),平均報酬率,平均標準差))</f>
        <v>105.95320671901972</v>
      </c>
      <c r="E139" s="2">
        <f ca="1">表格1[[#This Row],[第2年]]*(1+_xlfn.NORM.INV(RAND(),平均報酬率,平均標準差))</f>
        <v>115.66183989881351</v>
      </c>
      <c r="F139" s="2">
        <f ca="1">表格1[[#This Row],[第3年]]*(1+_xlfn.NORM.INV(RAND(),平均報酬率,平均標準差))</f>
        <v>117.07119816414517</v>
      </c>
      <c r="G139" s="2">
        <f ca="1">表格1[[#This Row],[第4年]]*(1+_xlfn.NORM.INV(RAND(),平均報酬率,平均標準差))</f>
        <v>145.62037263098074</v>
      </c>
      <c r="H139" s="2">
        <f ca="1">表格1[[#This Row],[第5年]]*(1+_xlfn.NORM.INV(RAND(),平均報酬率,平均標準差))</f>
        <v>150.08748397066546</v>
      </c>
      <c r="I139" s="2">
        <f ca="1">表格1[[#This Row],[第6年]]*(1+_xlfn.NORM.INV(RAND(),平均報酬率,平均標準差))</f>
        <v>142.26392046761646</v>
      </c>
      <c r="J139" s="2">
        <f ca="1">表格1[[#This Row],[第7年]]*(1+_xlfn.NORM.INV(RAND(),平均報酬率,平均標準差))</f>
        <v>146.34704391944982</v>
      </c>
      <c r="K139" s="2">
        <f ca="1">表格1[[#This Row],[第8年]]*(1+_xlfn.NORM.INV(RAND(),平均報酬率,平均標準差))</f>
        <v>154.77791218128627</v>
      </c>
      <c r="L139" s="2">
        <f ca="1">表格1[[#This Row],[第9年]]*(1+_xlfn.NORM.INV(RAND(),平均報酬率,平均標準差))</f>
        <v>171.82048667647857</v>
      </c>
    </row>
    <row r="140" spans="1:12" x14ac:dyDescent="0.25">
      <c r="A140" s="1">
        <v>112</v>
      </c>
      <c r="B140" s="1">
        <f t="shared" si="1"/>
        <v>100</v>
      </c>
      <c r="C140" s="2">
        <f ca="1">表格1[[#This Row],[期初]]*(1+_xlfn.NORM.INV(RAND(),平均報酬率,平均標準差))</f>
        <v>106.13956818241989</v>
      </c>
      <c r="D140" s="2">
        <f ca="1">表格1[[#This Row],[第1年]]*(1+_xlfn.NORM.INV(RAND(),平均報酬率,平均標準差))</f>
        <v>120.98695410666949</v>
      </c>
      <c r="E140" s="2">
        <f ca="1">表格1[[#This Row],[第2年]]*(1+_xlfn.NORM.INV(RAND(),平均報酬率,平均標準差))</f>
        <v>129.79808609060504</v>
      </c>
      <c r="F140" s="2">
        <f ca="1">表格1[[#This Row],[第3年]]*(1+_xlfn.NORM.INV(RAND(),平均報酬率,平均標準差))</f>
        <v>148.60819183801769</v>
      </c>
      <c r="G140" s="2">
        <f ca="1">表格1[[#This Row],[第4年]]*(1+_xlfn.NORM.INV(RAND(),平均報酬率,平均標準差))</f>
        <v>156.03806552507652</v>
      </c>
      <c r="H140" s="2">
        <f ca="1">表格1[[#This Row],[第5年]]*(1+_xlfn.NORM.INV(RAND(),平均報酬率,平均標準差))</f>
        <v>158.78738675395408</v>
      </c>
      <c r="I140" s="2">
        <f ca="1">表格1[[#This Row],[第6年]]*(1+_xlfn.NORM.INV(RAND(),平均報酬率,平均標準差))</f>
        <v>168.23673754146333</v>
      </c>
      <c r="J140" s="2">
        <f ca="1">表格1[[#This Row],[第7年]]*(1+_xlfn.NORM.INV(RAND(),平均報酬率,平均標準差))</f>
        <v>187.54869817001219</v>
      </c>
      <c r="K140" s="2">
        <f ca="1">表格1[[#This Row],[第8年]]*(1+_xlfn.NORM.INV(RAND(),平均報酬率,平均標準差))</f>
        <v>201.69320255813119</v>
      </c>
      <c r="L140" s="2">
        <f ca="1">表格1[[#This Row],[第9年]]*(1+_xlfn.NORM.INV(RAND(),平均報酬率,平均標準差))</f>
        <v>238.92215267209184</v>
      </c>
    </row>
    <row r="141" spans="1:12" x14ac:dyDescent="0.25">
      <c r="A141" s="1">
        <v>113</v>
      </c>
      <c r="B141" s="1">
        <f t="shared" si="1"/>
        <v>100</v>
      </c>
      <c r="C141" s="2">
        <f ca="1">表格1[[#This Row],[期初]]*(1+_xlfn.NORM.INV(RAND(),平均報酬率,平均標準差))</f>
        <v>117.10270359412323</v>
      </c>
      <c r="D141" s="2">
        <f ca="1">表格1[[#This Row],[第1年]]*(1+_xlfn.NORM.INV(RAND(),平均報酬率,平均標準差))</f>
        <v>134.65470563817198</v>
      </c>
      <c r="E141" s="2">
        <f ca="1">表格1[[#This Row],[第2年]]*(1+_xlfn.NORM.INV(RAND(),平均報酬率,平均標準差))</f>
        <v>141.43982601088567</v>
      </c>
      <c r="F141" s="2">
        <f ca="1">表格1[[#This Row],[第3年]]*(1+_xlfn.NORM.INV(RAND(),平均報酬率,平均標準差))</f>
        <v>153.43543357152433</v>
      </c>
      <c r="G141" s="2">
        <f ca="1">表格1[[#This Row],[第4年]]*(1+_xlfn.NORM.INV(RAND(),平均報酬率,平均標準差))</f>
        <v>158.67549798921797</v>
      </c>
      <c r="H141" s="2">
        <f ca="1">表格1[[#This Row],[第5年]]*(1+_xlfn.NORM.INV(RAND(),平均報酬率,平均標準差))</f>
        <v>163.49369519489875</v>
      </c>
      <c r="I141" s="2">
        <f ca="1">表格1[[#This Row],[第6年]]*(1+_xlfn.NORM.INV(RAND(),平均報酬率,平均標準差))</f>
        <v>175.87018708943197</v>
      </c>
      <c r="J141" s="2">
        <f ca="1">表格1[[#This Row],[第7年]]*(1+_xlfn.NORM.INV(RAND(),平均報酬率,平均標準差))</f>
        <v>198.52346981735505</v>
      </c>
      <c r="K141" s="2">
        <f ca="1">表格1[[#This Row],[第8年]]*(1+_xlfn.NORM.INV(RAND(),平均報酬率,平均標準差))</f>
        <v>211.43019247217521</v>
      </c>
      <c r="L141" s="2">
        <f ca="1">表格1[[#This Row],[第9年]]*(1+_xlfn.NORM.INV(RAND(),平均報酬率,平均標準差))</f>
        <v>222.40865872164375</v>
      </c>
    </row>
    <row r="142" spans="1:12" x14ac:dyDescent="0.25">
      <c r="A142" s="1">
        <v>114</v>
      </c>
      <c r="B142" s="1">
        <f t="shared" si="1"/>
        <v>100</v>
      </c>
      <c r="C142" s="2">
        <f ca="1">表格1[[#This Row],[期初]]*(1+_xlfn.NORM.INV(RAND(),平均報酬率,平均標準差))</f>
        <v>99.670020409677008</v>
      </c>
      <c r="D142" s="2">
        <f ca="1">表格1[[#This Row],[第1年]]*(1+_xlfn.NORM.INV(RAND(),平均報酬率,平均標準差))</f>
        <v>107.73287376501278</v>
      </c>
      <c r="E142" s="2">
        <f ca="1">表格1[[#This Row],[第2年]]*(1+_xlfn.NORM.INV(RAND(),平均報酬率,平均標準差))</f>
        <v>113.98642334298427</v>
      </c>
      <c r="F142" s="2">
        <f ca="1">表格1[[#This Row],[第3年]]*(1+_xlfn.NORM.INV(RAND(),平均報酬率,平均標準差))</f>
        <v>124.95158596750417</v>
      </c>
      <c r="G142" s="2">
        <f ca="1">表格1[[#This Row],[第4年]]*(1+_xlfn.NORM.INV(RAND(),平均報酬率,平均標準差))</f>
        <v>124.72975401612358</v>
      </c>
      <c r="H142" s="2">
        <f ca="1">表格1[[#This Row],[第5年]]*(1+_xlfn.NORM.INV(RAND(),平均報酬率,平均標準差))</f>
        <v>129.68662210800662</v>
      </c>
      <c r="I142" s="2">
        <f ca="1">表格1[[#This Row],[第6年]]*(1+_xlfn.NORM.INV(RAND(),平均報酬率,平均標準差))</f>
        <v>137.95979658507093</v>
      </c>
      <c r="J142" s="2">
        <f ca="1">表格1[[#This Row],[第7年]]*(1+_xlfn.NORM.INV(RAND(),平均報酬率,平均標準差))</f>
        <v>151.39158046737916</v>
      </c>
      <c r="K142" s="2">
        <f ca="1">表格1[[#This Row],[第8年]]*(1+_xlfn.NORM.INV(RAND(),平均報酬率,平均標準差))</f>
        <v>158.04505798855624</v>
      </c>
      <c r="L142" s="2">
        <f ca="1">表格1[[#This Row],[第9年]]*(1+_xlfn.NORM.INV(RAND(),平均報酬率,平均標準差))</f>
        <v>164.81909423349967</v>
      </c>
    </row>
    <row r="143" spans="1:12" x14ac:dyDescent="0.25">
      <c r="A143" s="1">
        <v>115</v>
      </c>
      <c r="B143" s="1">
        <f t="shared" si="1"/>
        <v>100</v>
      </c>
      <c r="C143" s="2">
        <f ca="1">表格1[[#This Row],[期初]]*(1+_xlfn.NORM.INV(RAND(),平均報酬率,平均標準差))</f>
        <v>112.54491008950762</v>
      </c>
      <c r="D143" s="2">
        <f ca="1">表格1[[#This Row],[第1年]]*(1+_xlfn.NORM.INV(RAND(),平均報酬率,平均標準差))</f>
        <v>122.33329433129784</v>
      </c>
      <c r="E143" s="2">
        <f ca="1">表格1[[#This Row],[第2年]]*(1+_xlfn.NORM.INV(RAND(),平均報酬率,平均標準差))</f>
        <v>133.7338138260545</v>
      </c>
      <c r="F143" s="2">
        <f ca="1">表格1[[#This Row],[第3年]]*(1+_xlfn.NORM.INV(RAND(),平均報酬率,平均標準差))</f>
        <v>155.77716589267902</v>
      </c>
      <c r="G143" s="2">
        <f ca="1">表格1[[#This Row],[第4年]]*(1+_xlfn.NORM.INV(RAND(),平均報酬率,平均標準差))</f>
        <v>156.83392385894879</v>
      </c>
      <c r="H143" s="2">
        <f ca="1">表格1[[#This Row],[第5年]]*(1+_xlfn.NORM.INV(RAND(),平均報酬率,平均標準差))</f>
        <v>164.74794698365153</v>
      </c>
      <c r="I143" s="2">
        <f ca="1">表格1[[#This Row],[第6年]]*(1+_xlfn.NORM.INV(RAND(),平均報酬率,平均標準差))</f>
        <v>182.65467249338161</v>
      </c>
      <c r="J143" s="2">
        <f ca="1">表格1[[#This Row],[第7年]]*(1+_xlfn.NORM.INV(RAND(),平均報酬率,平均標準差))</f>
        <v>188.98754719609076</v>
      </c>
      <c r="K143" s="2">
        <f ca="1">表格1[[#This Row],[第8年]]*(1+_xlfn.NORM.INV(RAND(),平均報酬率,平均標準差))</f>
        <v>226.32904746200981</v>
      </c>
      <c r="L143" s="2">
        <f ca="1">表格1[[#This Row],[第9年]]*(1+_xlfn.NORM.INV(RAND(),平均報酬率,平均標準差))</f>
        <v>250.87454122963558</v>
      </c>
    </row>
    <row r="144" spans="1:12" x14ac:dyDescent="0.25">
      <c r="A144" s="1">
        <v>116</v>
      </c>
      <c r="B144" s="1">
        <f t="shared" si="1"/>
        <v>100</v>
      </c>
      <c r="C144" s="2">
        <f ca="1">表格1[[#This Row],[期初]]*(1+_xlfn.NORM.INV(RAND(),平均報酬率,平均標準差))</f>
        <v>117.92755299582052</v>
      </c>
      <c r="D144" s="2">
        <f ca="1">表格1[[#This Row],[第1年]]*(1+_xlfn.NORM.INV(RAND(),平均報酬率,平均標準差))</f>
        <v>133.06353092905346</v>
      </c>
      <c r="E144" s="2">
        <f ca="1">表格1[[#This Row],[第2年]]*(1+_xlfn.NORM.INV(RAND(),平均報酬率,平均標準差))</f>
        <v>150.01353447058085</v>
      </c>
      <c r="F144" s="2">
        <f ca="1">表格1[[#This Row],[第3年]]*(1+_xlfn.NORM.INV(RAND(),平均報酬率,平均標準差))</f>
        <v>142.09298462412173</v>
      </c>
      <c r="G144" s="2">
        <f ca="1">表格1[[#This Row],[第4年]]*(1+_xlfn.NORM.INV(RAND(),平均報酬率,平均標準差))</f>
        <v>152.77002006341513</v>
      </c>
      <c r="H144" s="2">
        <f ca="1">表格1[[#This Row],[第5年]]*(1+_xlfn.NORM.INV(RAND(),平均報酬率,平均標準差))</f>
        <v>165.53375694064709</v>
      </c>
      <c r="I144" s="2">
        <f ca="1">表格1[[#This Row],[第6年]]*(1+_xlfn.NORM.INV(RAND(),平均報酬率,平均標準差))</f>
        <v>174.28954310106718</v>
      </c>
      <c r="J144" s="2">
        <f ca="1">表格1[[#This Row],[第7年]]*(1+_xlfn.NORM.INV(RAND(),平均報酬率,平均標準差))</f>
        <v>176.01867235221974</v>
      </c>
      <c r="K144" s="2">
        <f ca="1">表格1[[#This Row],[第8年]]*(1+_xlfn.NORM.INV(RAND(),平均報酬率,平均標準差))</f>
        <v>203.67040920139553</v>
      </c>
      <c r="L144" s="2">
        <f ca="1">表格1[[#This Row],[第9年]]*(1+_xlfn.NORM.INV(RAND(),平均報酬率,平均標準差))</f>
        <v>214.96424668576199</v>
      </c>
    </row>
    <row r="145" spans="1:12" x14ac:dyDescent="0.25">
      <c r="A145" s="1">
        <v>117</v>
      </c>
      <c r="B145" s="1">
        <f t="shared" si="1"/>
        <v>100</v>
      </c>
      <c r="C145" s="2">
        <f ca="1">表格1[[#This Row],[期初]]*(1+_xlfn.NORM.INV(RAND(),平均報酬率,平均標準差))</f>
        <v>105.08580290582317</v>
      </c>
      <c r="D145" s="2">
        <f ca="1">表格1[[#This Row],[第1年]]*(1+_xlfn.NORM.INV(RAND(),平均報酬率,平均標準差))</f>
        <v>107.27169880126409</v>
      </c>
      <c r="E145" s="2">
        <f ca="1">表格1[[#This Row],[第2年]]*(1+_xlfn.NORM.INV(RAND(),平均報酬率,平均標準差))</f>
        <v>112.28269137979019</v>
      </c>
      <c r="F145" s="2">
        <f ca="1">表格1[[#This Row],[第3年]]*(1+_xlfn.NORM.INV(RAND(),平均報酬率,平均標準差))</f>
        <v>119.46472930256206</v>
      </c>
      <c r="G145" s="2">
        <f ca="1">表格1[[#This Row],[第4年]]*(1+_xlfn.NORM.INV(RAND(),平均報酬率,平均標準差))</f>
        <v>135.65440074271805</v>
      </c>
      <c r="H145" s="2">
        <f ca="1">表格1[[#This Row],[第5年]]*(1+_xlfn.NORM.INV(RAND(),平均報酬率,平均標準差))</f>
        <v>147.72334266552028</v>
      </c>
      <c r="I145" s="2">
        <f ca="1">表格1[[#This Row],[第6年]]*(1+_xlfn.NORM.INV(RAND(),平均報酬率,平均標準差))</f>
        <v>152.85861327601589</v>
      </c>
      <c r="J145" s="2">
        <f ca="1">表格1[[#This Row],[第7年]]*(1+_xlfn.NORM.INV(RAND(),平均報酬率,平均標準差))</f>
        <v>197.58675468689711</v>
      </c>
      <c r="K145" s="2">
        <f ca="1">表格1[[#This Row],[第8年]]*(1+_xlfn.NORM.INV(RAND(),平均報酬率,平均標準差))</f>
        <v>218.94725330791667</v>
      </c>
      <c r="L145" s="2">
        <f ca="1">表格1[[#This Row],[第9年]]*(1+_xlfn.NORM.INV(RAND(),平均報酬率,平均標準差))</f>
        <v>247.46141714061349</v>
      </c>
    </row>
    <row r="146" spans="1:12" x14ac:dyDescent="0.25">
      <c r="A146" s="1">
        <v>118</v>
      </c>
      <c r="B146" s="1">
        <f t="shared" si="1"/>
        <v>100</v>
      </c>
      <c r="C146" s="2">
        <f ca="1">表格1[[#This Row],[期初]]*(1+_xlfn.NORM.INV(RAND(),平均報酬率,平均標準差))</f>
        <v>112.7183122112267</v>
      </c>
      <c r="D146" s="2">
        <f ca="1">表格1[[#This Row],[第1年]]*(1+_xlfn.NORM.INV(RAND(),平均報酬率,平均標準差))</f>
        <v>123.43029805662336</v>
      </c>
      <c r="E146" s="2">
        <f ca="1">表格1[[#This Row],[第2年]]*(1+_xlfn.NORM.INV(RAND(),平均報酬率,平均標準差))</f>
        <v>115.81406625013314</v>
      </c>
      <c r="F146" s="2">
        <f ca="1">表格1[[#This Row],[第3年]]*(1+_xlfn.NORM.INV(RAND(),平均報酬率,平均標準差))</f>
        <v>137.15310619689612</v>
      </c>
      <c r="G146" s="2">
        <f ca="1">表格1[[#This Row],[第4年]]*(1+_xlfn.NORM.INV(RAND(),平均報酬率,平均標準差))</f>
        <v>147.97982802014644</v>
      </c>
      <c r="H146" s="2">
        <f ca="1">表格1[[#This Row],[第5年]]*(1+_xlfn.NORM.INV(RAND(),平均報酬率,平均標準差))</f>
        <v>143.31920294575056</v>
      </c>
      <c r="I146" s="2">
        <f ca="1">表格1[[#This Row],[第6年]]*(1+_xlfn.NORM.INV(RAND(),平均報酬率,平均標準差))</f>
        <v>155.85316087156701</v>
      </c>
      <c r="J146" s="2">
        <f ca="1">表格1[[#This Row],[第7年]]*(1+_xlfn.NORM.INV(RAND(),平均報酬率,平均標準差))</f>
        <v>173.23791270992552</v>
      </c>
      <c r="K146" s="2">
        <f ca="1">表格1[[#This Row],[第8年]]*(1+_xlfn.NORM.INV(RAND(),平均報酬率,平均標準差))</f>
        <v>196.557612248298</v>
      </c>
      <c r="L146" s="2">
        <f ca="1">表格1[[#This Row],[第9年]]*(1+_xlfn.NORM.INV(RAND(),平均報酬率,平均標準差))</f>
        <v>200.98713580550901</v>
      </c>
    </row>
    <row r="147" spans="1:12" x14ac:dyDescent="0.25">
      <c r="A147" s="1">
        <v>119</v>
      </c>
      <c r="B147" s="1">
        <f t="shared" si="1"/>
        <v>100</v>
      </c>
      <c r="C147" s="2">
        <f ca="1">表格1[[#This Row],[期初]]*(1+_xlfn.NORM.INV(RAND(),平均報酬率,平均標準差))</f>
        <v>96.448527473333939</v>
      </c>
      <c r="D147" s="2">
        <f ca="1">表格1[[#This Row],[第1年]]*(1+_xlfn.NORM.INV(RAND(),平均報酬率,平均標準差))</f>
        <v>102.17628859496007</v>
      </c>
      <c r="E147" s="2">
        <f ca="1">表格1[[#This Row],[第2年]]*(1+_xlfn.NORM.INV(RAND(),平均報酬率,平均標準差))</f>
        <v>116.72082328038606</v>
      </c>
      <c r="F147" s="2">
        <f ca="1">表格1[[#This Row],[第3年]]*(1+_xlfn.NORM.INV(RAND(),平均報酬率,平均標準差))</f>
        <v>142.64086700602937</v>
      </c>
      <c r="G147" s="2">
        <f ca="1">表格1[[#This Row],[第4年]]*(1+_xlfn.NORM.INV(RAND(),平均報酬率,平均標準差))</f>
        <v>135.61540453716242</v>
      </c>
      <c r="H147" s="2">
        <f ca="1">表格1[[#This Row],[第5年]]*(1+_xlfn.NORM.INV(RAND(),平均報酬率,平均標準差))</f>
        <v>139.76802441505544</v>
      </c>
      <c r="I147" s="2">
        <f ca="1">表格1[[#This Row],[第6年]]*(1+_xlfn.NORM.INV(RAND(),平均報酬率,平均標準差))</f>
        <v>158.78243748838096</v>
      </c>
      <c r="J147" s="2">
        <f ca="1">表格1[[#This Row],[第7年]]*(1+_xlfn.NORM.INV(RAND(),平均報酬率,平均標準差))</f>
        <v>169.42736764762213</v>
      </c>
      <c r="K147" s="2">
        <f ca="1">表格1[[#This Row],[第8年]]*(1+_xlfn.NORM.INV(RAND(),平均報酬率,平均標準差))</f>
        <v>177.3614882615629</v>
      </c>
      <c r="L147" s="2">
        <f ca="1">表格1[[#This Row],[第9年]]*(1+_xlfn.NORM.INV(RAND(),平均報酬率,平均標準差))</f>
        <v>194.96168375228905</v>
      </c>
    </row>
    <row r="148" spans="1:12" x14ac:dyDescent="0.25">
      <c r="A148" s="1">
        <v>120</v>
      </c>
      <c r="B148" s="1">
        <f t="shared" si="1"/>
        <v>100</v>
      </c>
      <c r="C148" s="2">
        <f ca="1">表格1[[#This Row],[期初]]*(1+_xlfn.NORM.INV(RAND(),平均報酬率,平均標準差))</f>
        <v>113.61985107416166</v>
      </c>
      <c r="D148" s="2">
        <f ca="1">表格1[[#This Row],[第1年]]*(1+_xlfn.NORM.INV(RAND(),平均報酬率,平均標準差))</f>
        <v>130.64652447504031</v>
      </c>
      <c r="E148" s="2">
        <f ca="1">表格1[[#This Row],[第2年]]*(1+_xlfn.NORM.INV(RAND(),平均報酬率,平均標準差))</f>
        <v>147.45377738101016</v>
      </c>
      <c r="F148" s="2">
        <f ca="1">表格1[[#This Row],[第3年]]*(1+_xlfn.NORM.INV(RAND(),平均報酬率,平均標準差))</f>
        <v>154.36080688320027</v>
      </c>
      <c r="G148" s="2">
        <f ca="1">表格1[[#This Row],[第4年]]*(1+_xlfn.NORM.INV(RAND(),平均報酬率,平均標準差))</f>
        <v>177.84510717383128</v>
      </c>
      <c r="H148" s="2">
        <f ca="1">表格1[[#This Row],[第5年]]*(1+_xlfn.NORM.INV(RAND(),平均報酬率,平均標準差))</f>
        <v>180.38250433116733</v>
      </c>
      <c r="I148" s="2">
        <f ca="1">表格1[[#This Row],[第6年]]*(1+_xlfn.NORM.INV(RAND(),平均報酬率,平均標準差))</f>
        <v>209.24091799437073</v>
      </c>
      <c r="J148" s="2">
        <f ca="1">表格1[[#This Row],[第7年]]*(1+_xlfn.NORM.INV(RAND(),平均報酬率,平均標準差))</f>
        <v>218.27944261436758</v>
      </c>
      <c r="K148" s="2">
        <f ca="1">表格1[[#This Row],[第8年]]*(1+_xlfn.NORM.INV(RAND(),平均報酬率,平均標準差))</f>
        <v>240.76398328152041</v>
      </c>
      <c r="L148" s="2">
        <f ca="1">表格1[[#This Row],[第9年]]*(1+_xlfn.NORM.INV(RAND(),平均報酬率,平均標準差))</f>
        <v>211.02069774027646</v>
      </c>
    </row>
    <row r="149" spans="1:12" x14ac:dyDescent="0.25">
      <c r="A149" s="1">
        <v>121</v>
      </c>
      <c r="B149" s="1">
        <f t="shared" si="1"/>
        <v>100</v>
      </c>
      <c r="C149" s="2">
        <f ca="1">表格1[[#This Row],[期初]]*(1+_xlfn.NORM.INV(RAND(),平均報酬率,平均標準差))</f>
        <v>104.11246192421406</v>
      </c>
      <c r="D149" s="2">
        <f ca="1">表格1[[#This Row],[第1年]]*(1+_xlfn.NORM.INV(RAND(),平均報酬率,平均標準差))</f>
        <v>113.47780952095987</v>
      </c>
      <c r="E149" s="2">
        <f ca="1">表格1[[#This Row],[第2年]]*(1+_xlfn.NORM.INV(RAND(),平均報酬率,平均標準差))</f>
        <v>122.32248709999143</v>
      </c>
      <c r="F149" s="2">
        <f ca="1">表格1[[#This Row],[第3年]]*(1+_xlfn.NORM.INV(RAND(),平均報酬率,平均標準差))</f>
        <v>126.80132111753811</v>
      </c>
      <c r="G149" s="2">
        <f ca="1">表格1[[#This Row],[第4年]]*(1+_xlfn.NORM.INV(RAND(),平均報酬率,平均標準差))</f>
        <v>135.29277445862468</v>
      </c>
      <c r="H149" s="2">
        <f ca="1">表格1[[#This Row],[第5年]]*(1+_xlfn.NORM.INV(RAND(),平均報酬率,平均標準差))</f>
        <v>138.80641871037813</v>
      </c>
      <c r="I149" s="2">
        <f ca="1">表格1[[#This Row],[第6年]]*(1+_xlfn.NORM.INV(RAND(),平均報酬率,平均標準差))</f>
        <v>146.91488434683924</v>
      </c>
      <c r="J149" s="2">
        <f ca="1">表格1[[#This Row],[第7年]]*(1+_xlfn.NORM.INV(RAND(),平均報酬率,平均標準差))</f>
        <v>156.07949040608011</v>
      </c>
      <c r="K149" s="2">
        <f ca="1">表格1[[#This Row],[第8年]]*(1+_xlfn.NORM.INV(RAND(),平均報酬率,平均標準差))</f>
        <v>173.66017378733326</v>
      </c>
      <c r="L149" s="2">
        <f ca="1">表格1[[#This Row],[第9年]]*(1+_xlfn.NORM.INV(RAND(),平均報酬率,平均標準差))</f>
        <v>170.6923857472317</v>
      </c>
    </row>
    <row r="150" spans="1:12" x14ac:dyDescent="0.25">
      <c r="A150" s="1">
        <v>122</v>
      </c>
      <c r="B150" s="1">
        <f t="shared" si="1"/>
        <v>100</v>
      </c>
      <c r="C150" s="2">
        <f ca="1">表格1[[#This Row],[期初]]*(1+_xlfn.NORM.INV(RAND(),平均報酬率,平均標準差))</f>
        <v>100.44352294852499</v>
      </c>
      <c r="D150" s="2">
        <f ca="1">表格1[[#This Row],[第1年]]*(1+_xlfn.NORM.INV(RAND(),平均報酬率,平均標準差))</f>
        <v>107.05244700424971</v>
      </c>
      <c r="E150" s="2">
        <f ca="1">表格1[[#This Row],[第2年]]*(1+_xlfn.NORM.INV(RAND(),平均報酬率,平均標準差))</f>
        <v>114.2926448940042</v>
      </c>
      <c r="F150" s="2">
        <f ca="1">表格1[[#This Row],[第3年]]*(1+_xlfn.NORM.INV(RAND(),平均報酬率,平均標準差))</f>
        <v>120.59124874419652</v>
      </c>
      <c r="G150" s="2">
        <f ca="1">表格1[[#This Row],[第4年]]*(1+_xlfn.NORM.INV(RAND(),平均報酬率,平均標準差))</f>
        <v>121.5472533741916</v>
      </c>
      <c r="H150" s="2">
        <f ca="1">表格1[[#This Row],[第5年]]*(1+_xlfn.NORM.INV(RAND(),平均報酬率,平均標準差))</f>
        <v>120.32103339719328</v>
      </c>
      <c r="I150" s="2">
        <f ca="1">表格1[[#This Row],[第6年]]*(1+_xlfn.NORM.INV(RAND(),平均報酬率,平均標準差))</f>
        <v>133.08787455635067</v>
      </c>
      <c r="J150" s="2">
        <f ca="1">表格1[[#This Row],[第7年]]*(1+_xlfn.NORM.INV(RAND(),平均報酬率,平均標準差))</f>
        <v>137.41614059488501</v>
      </c>
      <c r="K150" s="2">
        <f ca="1">表格1[[#This Row],[第8年]]*(1+_xlfn.NORM.INV(RAND(),平均報酬率,平均標準差))</f>
        <v>158.16265820374554</v>
      </c>
      <c r="L150" s="2">
        <f ca="1">表格1[[#This Row],[第9年]]*(1+_xlfn.NORM.INV(RAND(),平均報酬率,平均標準差))</f>
        <v>172.78601612742875</v>
      </c>
    </row>
    <row r="151" spans="1:12" x14ac:dyDescent="0.25">
      <c r="A151" s="1">
        <v>123</v>
      </c>
      <c r="B151" s="1">
        <f t="shared" si="1"/>
        <v>100</v>
      </c>
      <c r="C151" s="2">
        <f ca="1">表格1[[#This Row],[期初]]*(1+_xlfn.NORM.INV(RAND(),平均報酬率,平均標準差))</f>
        <v>108.46426012765934</v>
      </c>
      <c r="D151" s="2">
        <f ca="1">表格1[[#This Row],[第1年]]*(1+_xlfn.NORM.INV(RAND(),平均報酬率,平均標準差))</f>
        <v>107.349836697569</v>
      </c>
      <c r="E151" s="2">
        <f ca="1">表格1[[#This Row],[第2年]]*(1+_xlfn.NORM.INV(RAND(),平均報酬率,平均標準差))</f>
        <v>122.30813954041146</v>
      </c>
      <c r="F151" s="2">
        <f ca="1">表格1[[#This Row],[第3年]]*(1+_xlfn.NORM.INV(RAND(),平均報酬率,平均標準差))</f>
        <v>122.18428913754855</v>
      </c>
      <c r="G151" s="2">
        <f ca="1">表格1[[#This Row],[第4年]]*(1+_xlfn.NORM.INV(RAND(),平均報酬率,平均標準差))</f>
        <v>141.3233049491817</v>
      </c>
      <c r="H151" s="2">
        <f ca="1">表格1[[#This Row],[第5年]]*(1+_xlfn.NORM.INV(RAND(),平均報酬率,平均標準差))</f>
        <v>162.54949695289</v>
      </c>
      <c r="I151" s="2">
        <f ca="1">表格1[[#This Row],[第6年]]*(1+_xlfn.NORM.INV(RAND(),平均報酬率,平均標準差))</f>
        <v>192.38246723124422</v>
      </c>
      <c r="J151" s="2">
        <f ca="1">表格1[[#This Row],[第7年]]*(1+_xlfn.NORM.INV(RAND(),平均報酬率,平均標準差))</f>
        <v>211.88670595427726</v>
      </c>
      <c r="K151" s="2">
        <f ca="1">表格1[[#This Row],[第8年]]*(1+_xlfn.NORM.INV(RAND(),平均報酬率,平均標準差))</f>
        <v>231.21383592719502</v>
      </c>
      <c r="L151" s="2">
        <f ca="1">表格1[[#This Row],[第9年]]*(1+_xlfn.NORM.INV(RAND(),平均報酬率,平均標準差))</f>
        <v>245.3963534296231</v>
      </c>
    </row>
    <row r="152" spans="1:12" x14ac:dyDescent="0.25">
      <c r="A152" s="1">
        <v>124</v>
      </c>
      <c r="B152" s="1">
        <f t="shared" si="1"/>
        <v>100</v>
      </c>
      <c r="C152" s="2">
        <f ca="1">表格1[[#This Row],[期初]]*(1+_xlfn.NORM.INV(RAND(),平均報酬率,平均標準差))</f>
        <v>102.92873054179053</v>
      </c>
      <c r="D152" s="2">
        <f ca="1">表格1[[#This Row],[第1年]]*(1+_xlfn.NORM.INV(RAND(),平均報酬率,平均標準差))</f>
        <v>103.54832124672032</v>
      </c>
      <c r="E152" s="2">
        <f ca="1">表格1[[#This Row],[第2年]]*(1+_xlfn.NORM.INV(RAND(),平均報酬率,平均標準差))</f>
        <v>105.42802313240119</v>
      </c>
      <c r="F152" s="2">
        <f ca="1">表格1[[#This Row],[第3年]]*(1+_xlfn.NORM.INV(RAND(),平均報酬率,平均標準差))</f>
        <v>108.30961019658874</v>
      </c>
      <c r="G152" s="2">
        <f ca="1">表格1[[#This Row],[第4年]]*(1+_xlfn.NORM.INV(RAND(),平均報酬率,平均標準差))</f>
        <v>105.72682944545451</v>
      </c>
      <c r="H152" s="2">
        <f ca="1">表格1[[#This Row],[第5年]]*(1+_xlfn.NORM.INV(RAND(),平均報酬率,平均標準差))</f>
        <v>109.57624933808572</v>
      </c>
      <c r="I152" s="2">
        <f ca="1">表格1[[#This Row],[第6年]]*(1+_xlfn.NORM.INV(RAND(),平均報酬率,平均標準差))</f>
        <v>111.49997339560949</v>
      </c>
      <c r="J152" s="2">
        <f ca="1">表格1[[#This Row],[第7年]]*(1+_xlfn.NORM.INV(RAND(),平均報酬率,平均標準差))</f>
        <v>110.93591089623</v>
      </c>
      <c r="K152" s="2">
        <f ca="1">表格1[[#This Row],[第8年]]*(1+_xlfn.NORM.INV(RAND(),平均報酬率,平均標準差))</f>
        <v>127.17287037129694</v>
      </c>
      <c r="L152" s="2">
        <f ca="1">表格1[[#This Row],[第9年]]*(1+_xlfn.NORM.INV(RAND(),平均報酬率,平均標準差))</f>
        <v>138.45696317983555</v>
      </c>
    </row>
    <row r="153" spans="1:12" x14ac:dyDescent="0.25">
      <c r="A153" s="1">
        <v>125</v>
      </c>
      <c r="B153" s="1">
        <f t="shared" si="1"/>
        <v>100</v>
      </c>
      <c r="C153" s="2">
        <f ca="1">表格1[[#This Row],[期初]]*(1+_xlfn.NORM.INV(RAND(),平均報酬率,平均標準差))</f>
        <v>97.722554582342696</v>
      </c>
      <c r="D153" s="2">
        <f ca="1">表格1[[#This Row],[第1年]]*(1+_xlfn.NORM.INV(RAND(),平均報酬率,平均標準差))</f>
        <v>110.56752508044815</v>
      </c>
      <c r="E153" s="2">
        <f ca="1">表格1[[#This Row],[第2年]]*(1+_xlfn.NORM.INV(RAND(),平均報酬率,平均標準差))</f>
        <v>114.37416075058735</v>
      </c>
      <c r="F153" s="2">
        <f ca="1">表格1[[#This Row],[第3年]]*(1+_xlfn.NORM.INV(RAND(),平均報酬率,平均標準差))</f>
        <v>125.0478618590753</v>
      </c>
      <c r="G153" s="2">
        <f ca="1">表格1[[#This Row],[第4年]]*(1+_xlfn.NORM.INV(RAND(),平均報酬率,平均標準差))</f>
        <v>142.9779963535992</v>
      </c>
      <c r="H153" s="2">
        <f ca="1">表格1[[#This Row],[第5年]]*(1+_xlfn.NORM.INV(RAND(),平均報酬率,平均標準差))</f>
        <v>144.92907635243927</v>
      </c>
      <c r="I153" s="2">
        <f ca="1">表格1[[#This Row],[第6年]]*(1+_xlfn.NORM.INV(RAND(),平均報酬率,平均標準差))</f>
        <v>148.59905255026328</v>
      </c>
      <c r="J153" s="2">
        <f ca="1">表格1[[#This Row],[第7年]]*(1+_xlfn.NORM.INV(RAND(),平均報酬率,平均標準差))</f>
        <v>160.58082198389653</v>
      </c>
      <c r="K153" s="2">
        <f ca="1">表格1[[#This Row],[第8年]]*(1+_xlfn.NORM.INV(RAND(),平均報酬率,平均標準差))</f>
        <v>182.40007208185014</v>
      </c>
      <c r="L153" s="2">
        <f ca="1">表格1[[#This Row],[第9年]]*(1+_xlfn.NORM.INV(RAND(),平均報酬率,平均標準差))</f>
        <v>181.37989263075582</v>
      </c>
    </row>
    <row r="154" spans="1:12" x14ac:dyDescent="0.25">
      <c r="A154" s="1">
        <v>126</v>
      </c>
      <c r="B154" s="1">
        <f t="shared" si="1"/>
        <v>100</v>
      </c>
      <c r="C154" s="2">
        <f ca="1">表格1[[#This Row],[期初]]*(1+_xlfn.NORM.INV(RAND(),平均報酬率,平均標準差))</f>
        <v>109.85430882892202</v>
      </c>
      <c r="D154" s="2">
        <f ca="1">表格1[[#This Row],[第1年]]*(1+_xlfn.NORM.INV(RAND(),平均報酬率,平均標準差))</f>
        <v>112.29049161182573</v>
      </c>
      <c r="E154" s="2">
        <f ca="1">表格1[[#This Row],[第2年]]*(1+_xlfn.NORM.INV(RAND(),平均報酬率,平均標準差))</f>
        <v>115.59672763052068</v>
      </c>
      <c r="F154" s="2">
        <f ca="1">表格1[[#This Row],[第3年]]*(1+_xlfn.NORM.INV(RAND(),平均報酬率,平均標準差))</f>
        <v>133.1120640655416</v>
      </c>
      <c r="G154" s="2">
        <f ca="1">表格1[[#This Row],[第4年]]*(1+_xlfn.NORM.INV(RAND(),平均報酬率,平均標準差))</f>
        <v>141.21666435054019</v>
      </c>
      <c r="H154" s="2">
        <f ca="1">表格1[[#This Row],[第5年]]*(1+_xlfn.NORM.INV(RAND(),平均報酬率,平均標準差))</f>
        <v>148.43010845760736</v>
      </c>
      <c r="I154" s="2">
        <f ca="1">表格1[[#This Row],[第6年]]*(1+_xlfn.NORM.INV(RAND(),平均報酬率,平均標準差))</f>
        <v>163.41621641503613</v>
      </c>
      <c r="J154" s="2">
        <f ca="1">表格1[[#This Row],[第7年]]*(1+_xlfn.NORM.INV(RAND(),平均報酬率,平均標準差))</f>
        <v>165.27387747311766</v>
      </c>
      <c r="K154" s="2">
        <f ca="1">表格1[[#This Row],[第8年]]*(1+_xlfn.NORM.INV(RAND(),平均報酬率,平均標準差))</f>
        <v>171.28194211514693</v>
      </c>
      <c r="L154" s="2">
        <f ca="1">表格1[[#This Row],[第9年]]*(1+_xlfn.NORM.INV(RAND(),平均報酬率,平均標準差))</f>
        <v>177.51876448465697</v>
      </c>
    </row>
    <row r="155" spans="1:12" x14ac:dyDescent="0.25">
      <c r="A155" s="1">
        <v>127</v>
      </c>
      <c r="B155" s="1">
        <f t="shared" si="1"/>
        <v>100</v>
      </c>
      <c r="C155" s="2">
        <f ca="1">表格1[[#This Row],[期初]]*(1+_xlfn.NORM.INV(RAND(),平均報酬率,平均標準差))</f>
        <v>108.63484636874561</v>
      </c>
      <c r="D155" s="2">
        <f ca="1">表格1[[#This Row],[第1年]]*(1+_xlfn.NORM.INV(RAND(),平均報酬率,平均標準差))</f>
        <v>112.89656669387251</v>
      </c>
      <c r="E155" s="2">
        <f ca="1">表格1[[#This Row],[第2年]]*(1+_xlfn.NORM.INV(RAND(),平均報酬率,平均標準差))</f>
        <v>121.94414343681007</v>
      </c>
      <c r="F155" s="2">
        <f ca="1">表格1[[#This Row],[第3年]]*(1+_xlfn.NORM.INV(RAND(),平均報酬率,平均標準差))</f>
        <v>142.11541577468594</v>
      </c>
      <c r="G155" s="2">
        <f ca="1">表格1[[#This Row],[第4年]]*(1+_xlfn.NORM.INV(RAND(),平均報酬率,平均標準差))</f>
        <v>151.71036628412452</v>
      </c>
      <c r="H155" s="2">
        <f ca="1">表格1[[#This Row],[第5年]]*(1+_xlfn.NORM.INV(RAND(),平均報酬率,平均標準差))</f>
        <v>158.72758656905432</v>
      </c>
      <c r="I155" s="2">
        <f ca="1">表格1[[#This Row],[第6年]]*(1+_xlfn.NORM.INV(RAND(),平均報酬率,平均標準差))</f>
        <v>187.56648241795477</v>
      </c>
      <c r="J155" s="2">
        <f ca="1">表格1[[#This Row],[第7年]]*(1+_xlfn.NORM.INV(RAND(),平均報酬率,平均標準差))</f>
        <v>210.57234917719913</v>
      </c>
      <c r="K155" s="2">
        <f ca="1">表格1[[#This Row],[第8年]]*(1+_xlfn.NORM.INV(RAND(),平均報酬率,平均標準差))</f>
        <v>248.20053966338352</v>
      </c>
      <c r="L155" s="2">
        <f ca="1">表格1[[#This Row],[第9年]]*(1+_xlfn.NORM.INV(RAND(),平均報酬率,平均標準差))</f>
        <v>264.66638743788411</v>
      </c>
    </row>
    <row r="156" spans="1:12" x14ac:dyDescent="0.25">
      <c r="A156" s="1">
        <v>128</v>
      </c>
      <c r="B156" s="1">
        <f t="shared" si="1"/>
        <v>100</v>
      </c>
      <c r="C156" s="2">
        <f ca="1">表格1[[#This Row],[期初]]*(1+_xlfn.NORM.INV(RAND(),平均報酬率,平均標準差))</f>
        <v>112.48399422528767</v>
      </c>
      <c r="D156" s="2">
        <f ca="1">表格1[[#This Row],[第1年]]*(1+_xlfn.NORM.INV(RAND(),平均報酬率,平均標準差))</f>
        <v>121.71687467569791</v>
      </c>
      <c r="E156" s="2">
        <f ca="1">表格1[[#This Row],[第2年]]*(1+_xlfn.NORM.INV(RAND(),平均報酬率,平均標準差))</f>
        <v>137.60152409322941</v>
      </c>
      <c r="F156" s="2">
        <f ca="1">表格1[[#This Row],[第3年]]*(1+_xlfn.NORM.INV(RAND(),平均報酬率,平均標準差))</f>
        <v>142.43870365070498</v>
      </c>
      <c r="G156" s="2">
        <f ca="1">表格1[[#This Row],[第4年]]*(1+_xlfn.NORM.INV(RAND(),平均報酬率,平均標準差))</f>
        <v>142.37332716302811</v>
      </c>
      <c r="H156" s="2">
        <f ca="1">表格1[[#This Row],[第5年]]*(1+_xlfn.NORM.INV(RAND(),平均報酬率,平均標準差))</f>
        <v>148.51826592844125</v>
      </c>
      <c r="I156" s="2">
        <f ca="1">表格1[[#This Row],[第6年]]*(1+_xlfn.NORM.INV(RAND(),平均報酬率,平均標準差))</f>
        <v>159.39803355776917</v>
      </c>
      <c r="J156" s="2">
        <f ca="1">表格1[[#This Row],[第7年]]*(1+_xlfn.NORM.INV(RAND(),平均報酬率,平均標準差))</f>
        <v>167.87459338057488</v>
      </c>
      <c r="K156" s="2">
        <f ca="1">表格1[[#This Row],[第8年]]*(1+_xlfn.NORM.INV(RAND(),平均報酬率,平均標準差))</f>
        <v>186.12906651187461</v>
      </c>
      <c r="L156" s="2">
        <f ca="1">表格1[[#This Row],[第9年]]*(1+_xlfn.NORM.INV(RAND(),平均報酬率,平均標準差))</f>
        <v>210.83404013728415</v>
      </c>
    </row>
    <row r="157" spans="1:12" x14ac:dyDescent="0.25">
      <c r="A157" s="1">
        <v>129</v>
      </c>
      <c r="B157" s="1">
        <f t="shared" ref="B157:B220" si="2">投入金額</f>
        <v>100</v>
      </c>
      <c r="C157" s="2">
        <f ca="1">表格1[[#This Row],[期初]]*(1+_xlfn.NORM.INV(RAND(),平均報酬率,平均標準差))</f>
        <v>105.64595824348646</v>
      </c>
      <c r="D157" s="2">
        <f ca="1">表格1[[#This Row],[第1年]]*(1+_xlfn.NORM.INV(RAND(),平均報酬率,平均標準差))</f>
        <v>110.59053911795831</v>
      </c>
      <c r="E157" s="2">
        <f ca="1">表格1[[#This Row],[第2年]]*(1+_xlfn.NORM.INV(RAND(),平均報酬率,平均標準差))</f>
        <v>116.30628711068786</v>
      </c>
      <c r="F157" s="2">
        <f ca="1">表格1[[#This Row],[第3年]]*(1+_xlfn.NORM.INV(RAND(),平均報酬率,平均標準差))</f>
        <v>133.55918602868195</v>
      </c>
      <c r="G157" s="2">
        <f ca="1">表格1[[#This Row],[第4年]]*(1+_xlfn.NORM.INV(RAND(),平均報酬率,平均標準差))</f>
        <v>136.28980307432894</v>
      </c>
      <c r="H157" s="2">
        <f ca="1">表格1[[#This Row],[第5年]]*(1+_xlfn.NORM.INV(RAND(),平均報酬率,平均標準差))</f>
        <v>143.97636291405448</v>
      </c>
      <c r="I157" s="2">
        <f ca="1">表格1[[#This Row],[第6年]]*(1+_xlfn.NORM.INV(RAND(),平均報酬率,平均標準差))</f>
        <v>149.62153083318296</v>
      </c>
      <c r="J157" s="2">
        <f ca="1">表格1[[#This Row],[第7年]]*(1+_xlfn.NORM.INV(RAND(),平均報酬率,平均標準差))</f>
        <v>156.60952765153749</v>
      </c>
      <c r="K157" s="2">
        <f ca="1">表格1[[#This Row],[第8年]]*(1+_xlfn.NORM.INV(RAND(),平均報酬率,平均標準差))</f>
        <v>175.5415091304495</v>
      </c>
      <c r="L157" s="2">
        <f ca="1">表格1[[#This Row],[第9年]]*(1+_xlfn.NORM.INV(RAND(),平均報酬率,平均標準差))</f>
        <v>170.34773471314062</v>
      </c>
    </row>
    <row r="158" spans="1:12" x14ac:dyDescent="0.25">
      <c r="A158" s="1">
        <v>130</v>
      </c>
      <c r="B158" s="1">
        <f t="shared" si="2"/>
        <v>100</v>
      </c>
      <c r="C158" s="2">
        <f ca="1">表格1[[#This Row],[期初]]*(1+_xlfn.NORM.INV(RAND(),平均報酬率,平均標準差))</f>
        <v>95.362158330202817</v>
      </c>
      <c r="D158" s="2">
        <f ca="1">表格1[[#This Row],[第1年]]*(1+_xlfn.NORM.INV(RAND(),平均報酬率,平均標準差))</f>
        <v>108.50788179366511</v>
      </c>
      <c r="E158" s="2">
        <f ca="1">表格1[[#This Row],[第2年]]*(1+_xlfn.NORM.INV(RAND(),平均報酬率,平均標準差))</f>
        <v>118.26263852836324</v>
      </c>
      <c r="F158" s="2">
        <f ca="1">表格1[[#This Row],[第3年]]*(1+_xlfn.NORM.INV(RAND(),平均報酬率,平均標準差))</f>
        <v>135.05019985967093</v>
      </c>
      <c r="G158" s="2">
        <f ca="1">表格1[[#This Row],[第4年]]*(1+_xlfn.NORM.INV(RAND(),平均報酬率,平均標準差))</f>
        <v>132.0582880645278</v>
      </c>
      <c r="H158" s="2">
        <f ca="1">表格1[[#This Row],[第5年]]*(1+_xlfn.NORM.INV(RAND(),平均報酬率,平均標準差))</f>
        <v>148.86658484006821</v>
      </c>
      <c r="I158" s="2">
        <f ca="1">表格1[[#This Row],[第6年]]*(1+_xlfn.NORM.INV(RAND(),平均報酬率,平均標準差))</f>
        <v>145.86018736786281</v>
      </c>
      <c r="J158" s="2">
        <f ca="1">表格1[[#This Row],[第7年]]*(1+_xlfn.NORM.INV(RAND(),平均報酬率,平均標準差))</f>
        <v>152.0170327444298</v>
      </c>
      <c r="K158" s="2">
        <f ca="1">表格1[[#This Row],[第8年]]*(1+_xlfn.NORM.INV(RAND(),平均報酬率,平均標準差))</f>
        <v>159.98875114113628</v>
      </c>
      <c r="L158" s="2">
        <f ca="1">表格1[[#This Row],[第9年]]*(1+_xlfn.NORM.INV(RAND(),平均報酬率,平均標準差))</f>
        <v>177.803319398957</v>
      </c>
    </row>
    <row r="159" spans="1:12" x14ac:dyDescent="0.25">
      <c r="A159" s="1">
        <v>131</v>
      </c>
      <c r="B159" s="1">
        <f t="shared" si="2"/>
        <v>100</v>
      </c>
      <c r="C159" s="2">
        <f ca="1">表格1[[#This Row],[期初]]*(1+_xlfn.NORM.INV(RAND(),平均報酬率,平均標準差))</f>
        <v>106.34648685600877</v>
      </c>
      <c r="D159" s="2">
        <f ca="1">表格1[[#This Row],[第1年]]*(1+_xlfn.NORM.INV(RAND(),平均報酬率,平均標準差))</f>
        <v>110.61454681205771</v>
      </c>
      <c r="E159" s="2">
        <f ca="1">表格1[[#This Row],[第2年]]*(1+_xlfn.NORM.INV(RAND(),平均報酬率,平均標準差))</f>
        <v>111.31044503664309</v>
      </c>
      <c r="F159" s="2">
        <f ca="1">表格1[[#This Row],[第3年]]*(1+_xlfn.NORM.INV(RAND(),平均報酬率,平均標準差))</f>
        <v>118.09346378661547</v>
      </c>
      <c r="G159" s="2">
        <f ca="1">表格1[[#This Row],[第4年]]*(1+_xlfn.NORM.INV(RAND(),平均報酬率,平均標準差))</f>
        <v>132.34349723208737</v>
      </c>
      <c r="H159" s="2">
        <f ca="1">表格1[[#This Row],[第5年]]*(1+_xlfn.NORM.INV(RAND(),平均報酬率,平均標準差))</f>
        <v>148.60032755042988</v>
      </c>
      <c r="I159" s="2">
        <f ca="1">表格1[[#This Row],[第6年]]*(1+_xlfn.NORM.INV(RAND(),平均報酬率,平均標準差))</f>
        <v>156.94373209820958</v>
      </c>
      <c r="J159" s="2">
        <f ca="1">表格1[[#This Row],[第7年]]*(1+_xlfn.NORM.INV(RAND(),平均報酬率,平均標準差))</f>
        <v>156.68877845878401</v>
      </c>
      <c r="K159" s="2">
        <f ca="1">表格1[[#This Row],[第8年]]*(1+_xlfn.NORM.INV(RAND(),平均報酬率,平均標準差))</f>
        <v>156.91735562307395</v>
      </c>
      <c r="L159" s="2">
        <f ca="1">表格1[[#This Row],[第9年]]*(1+_xlfn.NORM.INV(RAND(),平均報酬率,平均標準差))</f>
        <v>172.60185049999268</v>
      </c>
    </row>
    <row r="160" spans="1:12" x14ac:dyDescent="0.25">
      <c r="A160" s="1">
        <v>132</v>
      </c>
      <c r="B160" s="1">
        <f t="shared" si="2"/>
        <v>100</v>
      </c>
      <c r="C160" s="2">
        <f ca="1">表格1[[#This Row],[期初]]*(1+_xlfn.NORM.INV(RAND(),平均報酬率,平均標準差))</f>
        <v>115.04390538545172</v>
      </c>
      <c r="D160" s="2">
        <f ca="1">表格1[[#This Row],[第1年]]*(1+_xlfn.NORM.INV(RAND(),平均報酬率,平均標準差))</f>
        <v>119.85058457852432</v>
      </c>
      <c r="E160" s="2">
        <f ca="1">表格1[[#This Row],[第2年]]*(1+_xlfn.NORM.INV(RAND(),平均報酬率,平均標準差))</f>
        <v>126.88760113663307</v>
      </c>
      <c r="F160" s="2">
        <f ca="1">表格1[[#This Row],[第3年]]*(1+_xlfn.NORM.INV(RAND(),平均報酬率,平均標準差))</f>
        <v>132.36511293560793</v>
      </c>
      <c r="G160" s="2">
        <f ca="1">表格1[[#This Row],[第4年]]*(1+_xlfn.NORM.INV(RAND(),平均報酬率,平均標準差))</f>
        <v>141.75492843540252</v>
      </c>
      <c r="H160" s="2">
        <f ca="1">表格1[[#This Row],[第5年]]*(1+_xlfn.NORM.INV(RAND(),平均報酬率,平均標準差))</f>
        <v>168.368747332033</v>
      </c>
      <c r="I160" s="2">
        <f ca="1">表格1[[#This Row],[第6年]]*(1+_xlfn.NORM.INV(RAND(),平均報酬率,平均標準差))</f>
        <v>174.44685813438147</v>
      </c>
      <c r="J160" s="2">
        <f ca="1">表格1[[#This Row],[第7年]]*(1+_xlfn.NORM.INV(RAND(),平均報酬率,平均標準差))</f>
        <v>190.47062084940325</v>
      </c>
      <c r="K160" s="2">
        <f ca="1">表格1[[#This Row],[第8年]]*(1+_xlfn.NORM.INV(RAND(),平均報酬率,平均標準差))</f>
        <v>179.59815484416535</v>
      </c>
      <c r="L160" s="2">
        <f ca="1">表格1[[#This Row],[第9年]]*(1+_xlfn.NORM.INV(RAND(),平均報酬率,平均標準差))</f>
        <v>176.30462560871064</v>
      </c>
    </row>
    <row r="161" spans="1:12" x14ac:dyDescent="0.25">
      <c r="A161" s="1">
        <v>133</v>
      </c>
      <c r="B161" s="1">
        <f t="shared" si="2"/>
        <v>100</v>
      </c>
      <c r="C161" s="2">
        <f ca="1">表格1[[#This Row],[期初]]*(1+_xlfn.NORM.INV(RAND(),平均報酬率,平均標準差))</f>
        <v>108.43754212813215</v>
      </c>
      <c r="D161" s="2">
        <f ca="1">表格1[[#This Row],[第1年]]*(1+_xlfn.NORM.INV(RAND(),平均報酬率,平均標準差))</f>
        <v>117.54902352799172</v>
      </c>
      <c r="E161" s="2">
        <f ca="1">表格1[[#This Row],[第2年]]*(1+_xlfn.NORM.INV(RAND(),平均報酬率,平均標準差))</f>
        <v>132.32663664445207</v>
      </c>
      <c r="F161" s="2">
        <f ca="1">表格1[[#This Row],[第3年]]*(1+_xlfn.NORM.INV(RAND(),平均報酬率,平均標準差))</f>
        <v>138.95307357186169</v>
      </c>
      <c r="G161" s="2">
        <f ca="1">表格1[[#This Row],[第4年]]*(1+_xlfn.NORM.INV(RAND(),平均報酬率,平均標準差))</f>
        <v>154.10600455667111</v>
      </c>
      <c r="H161" s="2">
        <f ca="1">表格1[[#This Row],[第5年]]*(1+_xlfn.NORM.INV(RAND(),平均報酬率,平均標準差))</f>
        <v>178.09447544695726</v>
      </c>
      <c r="I161" s="2">
        <f ca="1">表格1[[#This Row],[第6年]]*(1+_xlfn.NORM.INV(RAND(),平均報酬率,平均標準差))</f>
        <v>181.1474206180155</v>
      </c>
      <c r="J161" s="2">
        <f ca="1">表格1[[#This Row],[第7年]]*(1+_xlfn.NORM.INV(RAND(),平均報酬率,平均標準差))</f>
        <v>188.473352296629</v>
      </c>
      <c r="K161" s="2">
        <f ca="1">表格1[[#This Row],[第8年]]*(1+_xlfn.NORM.INV(RAND(),平均報酬率,平均標準差))</f>
        <v>214.32711705135966</v>
      </c>
      <c r="L161" s="2">
        <f ca="1">表格1[[#This Row],[第9年]]*(1+_xlfn.NORM.INV(RAND(),平均報酬率,平均標準差))</f>
        <v>217.87230673260646</v>
      </c>
    </row>
    <row r="162" spans="1:12" x14ac:dyDescent="0.25">
      <c r="A162" s="1">
        <v>134</v>
      </c>
      <c r="B162" s="1">
        <f t="shared" si="2"/>
        <v>100</v>
      </c>
      <c r="C162" s="2">
        <f ca="1">表格1[[#This Row],[期初]]*(1+_xlfn.NORM.INV(RAND(),平均報酬率,平均標準差))</f>
        <v>96.402837791809986</v>
      </c>
      <c r="D162" s="2">
        <f ca="1">表格1[[#This Row],[第1年]]*(1+_xlfn.NORM.INV(RAND(),平均報酬率,平均標準差))</f>
        <v>108.16361456932852</v>
      </c>
      <c r="E162" s="2">
        <f ca="1">表格1[[#This Row],[第2年]]*(1+_xlfn.NORM.INV(RAND(),平均報酬率,平均標準差))</f>
        <v>114.10291972711047</v>
      </c>
      <c r="F162" s="2">
        <f ca="1">表格1[[#This Row],[第3年]]*(1+_xlfn.NORM.INV(RAND(),平均報酬率,平均標準差))</f>
        <v>128.90497560908389</v>
      </c>
      <c r="G162" s="2">
        <f ca="1">表格1[[#This Row],[第4年]]*(1+_xlfn.NORM.INV(RAND(),平均報酬率,平均標準差))</f>
        <v>138.63552937886024</v>
      </c>
      <c r="H162" s="2">
        <f ca="1">表格1[[#This Row],[第5年]]*(1+_xlfn.NORM.INV(RAND(),平均報酬率,平均標準差))</f>
        <v>164.09765626720409</v>
      </c>
      <c r="I162" s="2">
        <f ca="1">表格1[[#This Row],[第6年]]*(1+_xlfn.NORM.INV(RAND(),平均報酬率,平均標準差))</f>
        <v>177.28813735423407</v>
      </c>
      <c r="J162" s="2">
        <f ca="1">表格1[[#This Row],[第7年]]*(1+_xlfn.NORM.INV(RAND(),平均報酬率,平均標準差))</f>
        <v>185.36823997290412</v>
      </c>
      <c r="K162" s="2">
        <f ca="1">表格1[[#This Row],[第8年]]*(1+_xlfn.NORM.INV(RAND(),平均報酬率,平均標準差))</f>
        <v>207.82499726070913</v>
      </c>
      <c r="L162" s="2">
        <f ca="1">表格1[[#This Row],[第9年]]*(1+_xlfn.NORM.INV(RAND(),平均報酬率,平均標準差))</f>
        <v>235.14920226194167</v>
      </c>
    </row>
    <row r="163" spans="1:12" x14ac:dyDescent="0.25">
      <c r="A163" s="1">
        <v>135</v>
      </c>
      <c r="B163" s="1">
        <f t="shared" si="2"/>
        <v>100</v>
      </c>
      <c r="C163" s="2">
        <f ca="1">表格1[[#This Row],[期初]]*(1+_xlfn.NORM.INV(RAND(),平均報酬率,平均標準差))</f>
        <v>97.303741931057274</v>
      </c>
      <c r="D163" s="2">
        <f ca="1">表格1[[#This Row],[第1年]]*(1+_xlfn.NORM.INV(RAND(),平均報酬率,平均標準差))</f>
        <v>101.16179646966545</v>
      </c>
      <c r="E163" s="2">
        <f ca="1">表格1[[#This Row],[第2年]]*(1+_xlfn.NORM.INV(RAND(),平均報酬率,平均標準差))</f>
        <v>110.05492058633365</v>
      </c>
      <c r="F163" s="2">
        <f ca="1">表格1[[#This Row],[第3年]]*(1+_xlfn.NORM.INV(RAND(),平均報酬率,平均標準差))</f>
        <v>127.34273106452385</v>
      </c>
      <c r="G163" s="2">
        <f ca="1">表格1[[#This Row],[第4年]]*(1+_xlfn.NORM.INV(RAND(),平均報酬率,平均標準差))</f>
        <v>133.23722165907685</v>
      </c>
      <c r="H163" s="2">
        <f ca="1">表格1[[#This Row],[第5年]]*(1+_xlfn.NORM.INV(RAND(),平均報酬率,平均標準差))</f>
        <v>143.56609142645726</v>
      </c>
      <c r="I163" s="2">
        <f ca="1">表格1[[#This Row],[第6年]]*(1+_xlfn.NORM.INV(RAND(),平均報酬率,平均標準差))</f>
        <v>138.90438181705699</v>
      </c>
      <c r="J163" s="2">
        <f ca="1">表格1[[#This Row],[第7年]]*(1+_xlfn.NORM.INV(RAND(),平均報酬率,平均標準差))</f>
        <v>154.69823986886644</v>
      </c>
      <c r="K163" s="2">
        <f ca="1">表格1[[#This Row],[第8年]]*(1+_xlfn.NORM.INV(RAND(),平均報酬率,平均標準差))</f>
        <v>171.28875530026576</v>
      </c>
      <c r="L163" s="2">
        <f ca="1">表格1[[#This Row],[第9年]]*(1+_xlfn.NORM.INV(RAND(),平均報酬率,平均標準差))</f>
        <v>187.67854004453415</v>
      </c>
    </row>
    <row r="164" spans="1:12" x14ac:dyDescent="0.25">
      <c r="A164" s="1">
        <v>136</v>
      </c>
      <c r="B164" s="1">
        <f t="shared" si="2"/>
        <v>100</v>
      </c>
      <c r="C164" s="2">
        <f ca="1">表格1[[#This Row],[期初]]*(1+_xlfn.NORM.INV(RAND(),平均報酬率,平均標準差))</f>
        <v>108.26479818733792</v>
      </c>
      <c r="D164" s="2">
        <f ca="1">表格1[[#This Row],[第1年]]*(1+_xlfn.NORM.INV(RAND(),平均報酬率,平均標準差))</f>
        <v>115.75743888847919</v>
      </c>
      <c r="E164" s="2">
        <f ca="1">表格1[[#This Row],[第2年]]*(1+_xlfn.NORM.INV(RAND(),平均報酬率,平均標準差))</f>
        <v>125.85152991535897</v>
      </c>
      <c r="F164" s="2">
        <f ca="1">表格1[[#This Row],[第3年]]*(1+_xlfn.NORM.INV(RAND(),平均報酬率,平均標準差))</f>
        <v>141.14873144390469</v>
      </c>
      <c r="G164" s="2">
        <f ca="1">表格1[[#This Row],[第4年]]*(1+_xlfn.NORM.INV(RAND(),平均報酬率,平均標準差))</f>
        <v>139.74852880135307</v>
      </c>
      <c r="H164" s="2">
        <f ca="1">表格1[[#This Row],[第5年]]*(1+_xlfn.NORM.INV(RAND(),平均報酬率,平均標準差))</f>
        <v>147.6701121237723</v>
      </c>
      <c r="I164" s="2">
        <f ca="1">表格1[[#This Row],[第6年]]*(1+_xlfn.NORM.INV(RAND(),平均報酬率,平均標準差))</f>
        <v>173.17384718985096</v>
      </c>
      <c r="J164" s="2">
        <f ca="1">表格1[[#This Row],[第7年]]*(1+_xlfn.NORM.INV(RAND(),平均報酬率,平均標準差))</f>
        <v>189.37055681398849</v>
      </c>
      <c r="K164" s="2">
        <f ca="1">表格1[[#This Row],[第8年]]*(1+_xlfn.NORM.INV(RAND(),平均報酬率,平均標準差))</f>
        <v>212.849171422551</v>
      </c>
      <c r="L164" s="2">
        <f ca="1">表格1[[#This Row],[第9年]]*(1+_xlfn.NORM.INV(RAND(),平均報酬率,平均標準差))</f>
        <v>226.01623955053287</v>
      </c>
    </row>
    <row r="165" spans="1:12" x14ac:dyDescent="0.25">
      <c r="A165" s="1">
        <v>137</v>
      </c>
      <c r="B165" s="1">
        <f t="shared" si="2"/>
        <v>100</v>
      </c>
      <c r="C165" s="2">
        <f ca="1">表格1[[#This Row],[期初]]*(1+_xlfn.NORM.INV(RAND(),平均報酬率,平均標準差))</f>
        <v>107.46543777643653</v>
      </c>
      <c r="D165" s="2">
        <f ca="1">表格1[[#This Row],[第1年]]*(1+_xlfn.NORM.INV(RAND(),平均報酬率,平均標準差))</f>
        <v>107.52039439750195</v>
      </c>
      <c r="E165" s="2">
        <f ca="1">表格1[[#This Row],[第2年]]*(1+_xlfn.NORM.INV(RAND(),平均報酬率,平均標準差))</f>
        <v>119.52845541794724</v>
      </c>
      <c r="F165" s="2">
        <f ca="1">表格1[[#This Row],[第3年]]*(1+_xlfn.NORM.INV(RAND(),平均報酬率,平均標準差))</f>
        <v>135.40143922152822</v>
      </c>
      <c r="G165" s="2">
        <f ca="1">表格1[[#This Row],[第4年]]*(1+_xlfn.NORM.INV(RAND(),平均報酬率,平均標準差))</f>
        <v>152.12457051058675</v>
      </c>
      <c r="H165" s="2">
        <f ca="1">表格1[[#This Row],[第5年]]*(1+_xlfn.NORM.INV(RAND(),平均報酬率,平均標準差))</f>
        <v>174.08548778208046</v>
      </c>
      <c r="I165" s="2">
        <f ca="1">表格1[[#This Row],[第6年]]*(1+_xlfn.NORM.INV(RAND(),平均報酬率,平均標準差))</f>
        <v>161.46089034942869</v>
      </c>
      <c r="J165" s="2">
        <f ca="1">表格1[[#This Row],[第7年]]*(1+_xlfn.NORM.INV(RAND(),平均報酬率,平均標準差))</f>
        <v>193.81667270591061</v>
      </c>
      <c r="K165" s="2">
        <f ca="1">表格1[[#This Row],[第8年]]*(1+_xlfn.NORM.INV(RAND(),平均報酬率,平均標準差))</f>
        <v>207.86204116080191</v>
      </c>
      <c r="L165" s="2">
        <f ca="1">表格1[[#This Row],[第9年]]*(1+_xlfn.NORM.INV(RAND(),平均報酬率,平均標準差))</f>
        <v>245.71968578106456</v>
      </c>
    </row>
    <row r="166" spans="1:12" x14ac:dyDescent="0.25">
      <c r="A166" s="1">
        <v>138</v>
      </c>
      <c r="B166" s="1">
        <f t="shared" si="2"/>
        <v>100</v>
      </c>
      <c r="C166" s="2">
        <f ca="1">表格1[[#This Row],[期初]]*(1+_xlfn.NORM.INV(RAND(),平均報酬率,平均標準差))</f>
        <v>99.47431030632859</v>
      </c>
      <c r="D166" s="2">
        <f ca="1">表格1[[#This Row],[第1年]]*(1+_xlfn.NORM.INV(RAND(),平均報酬率,平均標準差))</f>
        <v>106.51961766099475</v>
      </c>
      <c r="E166" s="2">
        <f ca="1">表格1[[#This Row],[第2年]]*(1+_xlfn.NORM.INV(RAND(),平均報酬率,平均標準差))</f>
        <v>110.67835042155006</v>
      </c>
      <c r="F166" s="2">
        <f ca="1">表格1[[#This Row],[第3年]]*(1+_xlfn.NORM.INV(RAND(),平均報酬率,平均標準差))</f>
        <v>112.79629041411235</v>
      </c>
      <c r="G166" s="2">
        <f ca="1">表格1[[#This Row],[第4年]]*(1+_xlfn.NORM.INV(RAND(),平均報酬率,平均標準差))</f>
        <v>124.26537726403582</v>
      </c>
      <c r="H166" s="2">
        <f ca="1">表格1[[#This Row],[第5年]]*(1+_xlfn.NORM.INV(RAND(),平均報酬率,平均標準差))</f>
        <v>136.72682600954116</v>
      </c>
      <c r="I166" s="2">
        <f ca="1">表格1[[#This Row],[第6年]]*(1+_xlfn.NORM.INV(RAND(),平均報酬率,平均標準差))</f>
        <v>141.71926831317822</v>
      </c>
      <c r="J166" s="2">
        <f ca="1">表格1[[#This Row],[第7年]]*(1+_xlfn.NORM.INV(RAND(),平均報酬率,平均標準差))</f>
        <v>168.36207826987533</v>
      </c>
      <c r="K166" s="2">
        <f ca="1">表格1[[#This Row],[第8年]]*(1+_xlfn.NORM.INV(RAND(),平均報酬率,平均標準差))</f>
        <v>189.43072476413553</v>
      </c>
      <c r="L166" s="2">
        <f ca="1">表格1[[#This Row],[第9年]]*(1+_xlfn.NORM.INV(RAND(),平均報酬率,平均標準差))</f>
        <v>204.96080138535828</v>
      </c>
    </row>
    <row r="167" spans="1:12" x14ac:dyDescent="0.25">
      <c r="A167" s="1">
        <v>139</v>
      </c>
      <c r="B167" s="1">
        <f t="shared" si="2"/>
        <v>100</v>
      </c>
      <c r="C167" s="2">
        <f ca="1">表格1[[#This Row],[期初]]*(1+_xlfn.NORM.INV(RAND(),平均報酬率,平均標準差))</f>
        <v>108.09623108404026</v>
      </c>
      <c r="D167" s="2">
        <f ca="1">表格1[[#This Row],[第1年]]*(1+_xlfn.NORM.INV(RAND(),平均報酬率,平均標準差))</f>
        <v>117.8939115309792</v>
      </c>
      <c r="E167" s="2">
        <f ca="1">表格1[[#This Row],[第2年]]*(1+_xlfn.NORM.INV(RAND(),平均報酬率,平均標準差))</f>
        <v>129.13316179750055</v>
      </c>
      <c r="F167" s="2">
        <f ca="1">表格1[[#This Row],[第3年]]*(1+_xlfn.NORM.INV(RAND(),平均報酬率,平均標準差))</f>
        <v>149.55218551185155</v>
      </c>
      <c r="G167" s="2">
        <f ca="1">表格1[[#This Row],[第4年]]*(1+_xlfn.NORM.INV(RAND(),平均報酬率,平均標準差))</f>
        <v>166.47138283233522</v>
      </c>
      <c r="H167" s="2">
        <f ca="1">表格1[[#This Row],[第5年]]*(1+_xlfn.NORM.INV(RAND(),平均報酬率,平均標準差))</f>
        <v>193.83185982157525</v>
      </c>
      <c r="I167" s="2">
        <f ca="1">表格1[[#This Row],[第6年]]*(1+_xlfn.NORM.INV(RAND(),平均報酬率,平均標準差))</f>
        <v>190.78968087378377</v>
      </c>
      <c r="J167" s="2">
        <f ca="1">表格1[[#This Row],[第7年]]*(1+_xlfn.NORM.INV(RAND(),平均報酬率,平均標準差))</f>
        <v>218.88843978490036</v>
      </c>
      <c r="K167" s="2">
        <f ca="1">表格1[[#This Row],[第8年]]*(1+_xlfn.NORM.INV(RAND(),平均報酬率,平均標準差))</f>
        <v>240.95557166795959</v>
      </c>
      <c r="L167" s="2">
        <f ca="1">表格1[[#This Row],[第9年]]*(1+_xlfn.NORM.INV(RAND(),平均報酬率,平均標準差))</f>
        <v>226.14838006898219</v>
      </c>
    </row>
    <row r="168" spans="1:12" x14ac:dyDescent="0.25">
      <c r="A168" s="1">
        <v>140</v>
      </c>
      <c r="B168" s="1">
        <f t="shared" si="2"/>
        <v>100</v>
      </c>
      <c r="C168" s="2">
        <f ca="1">表格1[[#This Row],[期初]]*(1+_xlfn.NORM.INV(RAND(),平均報酬率,平均標準差))</f>
        <v>113.97093866987851</v>
      </c>
      <c r="D168" s="2">
        <f ca="1">表格1[[#This Row],[第1年]]*(1+_xlfn.NORM.INV(RAND(),平均報酬率,平均標準差))</f>
        <v>136.82430288621833</v>
      </c>
      <c r="E168" s="2">
        <f ca="1">表格1[[#This Row],[第2年]]*(1+_xlfn.NORM.INV(RAND(),平均報酬率,平均標準差))</f>
        <v>169.36017691979004</v>
      </c>
      <c r="F168" s="2">
        <f ca="1">表格1[[#This Row],[第3年]]*(1+_xlfn.NORM.INV(RAND(),平均報酬率,平均標準差))</f>
        <v>165.59218830238029</v>
      </c>
      <c r="G168" s="2">
        <f ca="1">表格1[[#This Row],[第4年]]*(1+_xlfn.NORM.INV(RAND(),平均報酬率,平均標準差))</f>
        <v>171.450901672063</v>
      </c>
      <c r="H168" s="2">
        <f ca="1">表格1[[#This Row],[第5年]]*(1+_xlfn.NORM.INV(RAND(),平均報酬率,平均標準差))</f>
        <v>191.27883723839821</v>
      </c>
      <c r="I168" s="2">
        <f ca="1">表格1[[#This Row],[第6年]]*(1+_xlfn.NORM.INV(RAND(),平均報酬率,平均標準差))</f>
        <v>196.73368540021565</v>
      </c>
      <c r="J168" s="2">
        <f ca="1">表格1[[#This Row],[第7年]]*(1+_xlfn.NORM.INV(RAND(),平均報酬率,平均標準差))</f>
        <v>203.17630699231762</v>
      </c>
      <c r="K168" s="2">
        <f ca="1">表格1[[#This Row],[第8年]]*(1+_xlfn.NORM.INV(RAND(),平均報酬率,平均標準差))</f>
        <v>235.92089962018105</v>
      </c>
      <c r="L168" s="2">
        <f ca="1">表格1[[#This Row],[第9年]]*(1+_xlfn.NORM.INV(RAND(),平均報酬率,平均標準差))</f>
        <v>255.92729851746711</v>
      </c>
    </row>
    <row r="169" spans="1:12" x14ac:dyDescent="0.25">
      <c r="A169" s="1">
        <v>141</v>
      </c>
      <c r="B169" s="1">
        <f t="shared" si="2"/>
        <v>100</v>
      </c>
      <c r="C169" s="2">
        <f ca="1">表格1[[#This Row],[期初]]*(1+_xlfn.NORM.INV(RAND(),平均報酬率,平均標準差))</f>
        <v>112.06968112705276</v>
      </c>
      <c r="D169" s="2">
        <f ca="1">表格1[[#This Row],[第1年]]*(1+_xlfn.NORM.INV(RAND(),平均報酬率,平均標準差))</f>
        <v>123.11571031256626</v>
      </c>
      <c r="E169" s="2">
        <f ca="1">表格1[[#This Row],[第2年]]*(1+_xlfn.NORM.INV(RAND(),平均報酬率,平均標準差))</f>
        <v>137.30050272260632</v>
      </c>
      <c r="F169" s="2">
        <f ca="1">表格1[[#This Row],[第3年]]*(1+_xlfn.NORM.INV(RAND(),平均報酬率,平均標準差))</f>
        <v>148.12598390408058</v>
      </c>
      <c r="G169" s="2">
        <f ca="1">表格1[[#This Row],[第4年]]*(1+_xlfn.NORM.INV(RAND(),平均報酬率,平均標準差))</f>
        <v>157.40144113050098</v>
      </c>
      <c r="H169" s="2">
        <f ca="1">表格1[[#This Row],[第5年]]*(1+_xlfn.NORM.INV(RAND(),平均報酬率,平均標準差))</f>
        <v>151.27956206347037</v>
      </c>
      <c r="I169" s="2">
        <f ca="1">表格1[[#This Row],[第6年]]*(1+_xlfn.NORM.INV(RAND(),平均報酬率,平均標準差))</f>
        <v>163.52289166041953</v>
      </c>
      <c r="J169" s="2">
        <f ca="1">表格1[[#This Row],[第7年]]*(1+_xlfn.NORM.INV(RAND(),平均報酬率,平均標準差))</f>
        <v>162.65004507056668</v>
      </c>
      <c r="K169" s="2">
        <f ca="1">表格1[[#This Row],[第8年]]*(1+_xlfn.NORM.INV(RAND(),平均報酬率,平均標準差))</f>
        <v>161.4344381877788</v>
      </c>
      <c r="L169" s="2">
        <f ca="1">表格1[[#This Row],[第9年]]*(1+_xlfn.NORM.INV(RAND(),平均報酬率,平均標準差))</f>
        <v>169.62789762724691</v>
      </c>
    </row>
    <row r="170" spans="1:12" x14ac:dyDescent="0.25">
      <c r="A170" s="1">
        <v>142</v>
      </c>
      <c r="B170" s="1">
        <f t="shared" si="2"/>
        <v>100</v>
      </c>
      <c r="C170" s="2">
        <f ca="1">表格1[[#This Row],[期初]]*(1+_xlfn.NORM.INV(RAND(),平均報酬率,平均標準差))</f>
        <v>100.18687766432512</v>
      </c>
      <c r="D170" s="2">
        <f ca="1">表格1[[#This Row],[第1年]]*(1+_xlfn.NORM.INV(RAND(),平均報酬率,平均標準差))</f>
        <v>103.90991756006997</v>
      </c>
      <c r="E170" s="2">
        <f ca="1">表格1[[#This Row],[第2年]]*(1+_xlfn.NORM.INV(RAND(),平均報酬率,平均標準差))</f>
        <v>104.73842167495599</v>
      </c>
      <c r="F170" s="2">
        <f ca="1">表格1[[#This Row],[第3年]]*(1+_xlfn.NORM.INV(RAND(),平均報酬率,平均標準差))</f>
        <v>105.72316758266811</v>
      </c>
      <c r="G170" s="2">
        <f ca="1">表格1[[#This Row],[第4年]]*(1+_xlfn.NORM.INV(RAND(),平均報酬率,平均標準差))</f>
        <v>111.92242075470612</v>
      </c>
      <c r="H170" s="2">
        <f ca="1">表格1[[#This Row],[第5年]]*(1+_xlfn.NORM.INV(RAND(),平均報酬率,平均標準差))</f>
        <v>122.30934144191575</v>
      </c>
      <c r="I170" s="2">
        <f ca="1">表格1[[#This Row],[第6年]]*(1+_xlfn.NORM.INV(RAND(),平均報酬率,平均標準差))</f>
        <v>121.21142214111686</v>
      </c>
      <c r="J170" s="2">
        <f ca="1">表格1[[#This Row],[第7年]]*(1+_xlfn.NORM.INV(RAND(),平均報酬率,平均標準差))</f>
        <v>116.727692560398</v>
      </c>
      <c r="K170" s="2">
        <f ca="1">表格1[[#This Row],[第8年]]*(1+_xlfn.NORM.INV(RAND(),平均報酬率,平均標準差))</f>
        <v>135.34357258874272</v>
      </c>
      <c r="L170" s="2">
        <f ca="1">表格1[[#This Row],[第9年]]*(1+_xlfn.NORM.INV(RAND(),平均報酬率,平均標準差))</f>
        <v>142.39145839731381</v>
      </c>
    </row>
    <row r="171" spans="1:12" x14ac:dyDescent="0.25">
      <c r="A171" s="1">
        <v>143</v>
      </c>
      <c r="B171" s="1">
        <f t="shared" si="2"/>
        <v>100</v>
      </c>
      <c r="C171" s="2">
        <f ca="1">表格1[[#This Row],[期初]]*(1+_xlfn.NORM.INV(RAND(),平均報酬率,平均標準差))</f>
        <v>105.86300240635251</v>
      </c>
      <c r="D171" s="2">
        <f ca="1">表格1[[#This Row],[第1年]]*(1+_xlfn.NORM.INV(RAND(),平均報酬率,平均標準差))</f>
        <v>117.22063325426411</v>
      </c>
      <c r="E171" s="2">
        <f ca="1">表格1[[#This Row],[第2年]]*(1+_xlfn.NORM.INV(RAND(),平均報酬率,平均標準差))</f>
        <v>134.30162989323759</v>
      </c>
      <c r="F171" s="2">
        <f ca="1">表格1[[#This Row],[第3年]]*(1+_xlfn.NORM.INV(RAND(),平均報酬率,平均標準差))</f>
        <v>146.02854566051548</v>
      </c>
      <c r="G171" s="2">
        <f ca="1">表格1[[#This Row],[第4年]]*(1+_xlfn.NORM.INV(RAND(),平均報酬率,平均標準差))</f>
        <v>163.36455106174415</v>
      </c>
      <c r="H171" s="2">
        <f ca="1">表格1[[#This Row],[第5年]]*(1+_xlfn.NORM.INV(RAND(),平均報酬率,平均標準差))</f>
        <v>152.89295734082515</v>
      </c>
      <c r="I171" s="2">
        <f ca="1">表格1[[#This Row],[第6年]]*(1+_xlfn.NORM.INV(RAND(),平均報酬率,平均標準差))</f>
        <v>160.23843333614272</v>
      </c>
      <c r="J171" s="2">
        <f ca="1">表格1[[#This Row],[第7年]]*(1+_xlfn.NORM.INV(RAND(),平均報酬率,平均標準差))</f>
        <v>154.57223746881075</v>
      </c>
      <c r="K171" s="2">
        <f ca="1">表格1[[#This Row],[第8年]]*(1+_xlfn.NORM.INV(RAND(),平均報酬率,平均標準差))</f>
        <v>161.51998731979333</v>
      </c>
      <c r="L171" s="2">
        <f ca="1">表格1[[#This Row],[第9年]]*(1+_xlfn.NORM.INV(RAND(),平均報酬率,平均標準差))</f>
        <v>160.34108229924553</v>
      </c>
    </row>
    <row r="172" spans="1:12" x14ac:dyDescent="0.25">
      <c r="A172" s="1">
        <v>144</v>
      </c>
      <c r="B172" s="1">
        <f t="shared" si="2"/>
        <v>100</v>
      </c>
      <c r="C172" s="2">
        <f ca="1">表格1[[#This Row],[期初]]*(1+_xlfn.NORM.INV(RAND(),平均報酬率,平均標準差))</f>
        <v>97.608278874268279</v>
      </c>
      <c r="D172" s="2">
        <f ca="1">表格1[[#This Row],[第1年]]*(1+_xlfn.NORM.INV(RAND(),平均報酬率,平均標準差))</f>
        <v>110.18158088790661</v>
      </c>
      <c r="E172" s="2">
        <f ca="1">表格1[[#This Row],[第2年]]*(1+_xlfn.NORM.INV(RAND(),平均報酬率,平均標準差))</f>
        <v>125.26028645616888</v>
      </c>
      <c r="F172" s="2">
        <f ca="1">表格1[[#This Row],[第3年]]*(1+_xlfn.NORM.INV(RAND(),平均報酬率,平均標準差))</f>
        <v>127.32376785284507</v>
      </c>
      <c r="G172" s="2">
        <f ca="1">表格1[[#This Row],[第4年]]*(1+_xlfn.NORM.INV(RAND(),平均報酬率,平均標準差))</f>
        <v>135.4845927704441</v>
      </c>
      <c r="H172" s="2">
        <f ca="1">表格1[[#This Row],[第5年]]*(1+_xlfn.NORM.INV(RAND(),平均報酬率,平均標準差))</f>
        <v>153.46305905745325</v>
      </c>
      <c r="I172" s="2">
        <f ca="1">表格1[[#This Row],[第6年]]*(1+_xlfn.NORM.INV(RAND(),平均報酬率,平均標準差))</f>
        <v>162.72158099405547</v>
      </c>
      <c r="J172" s="2">
        <f ca="1">表格1[[#This Row],[第7年]]*(1+_xlfn.NORM.INV(RAND(),平均報酬率,平均標準差))</f>
        <v>178.72705693309732</v>
      </c>
      <c r="K172" s="2">
        <f ca="1">表格1[[#This Row],[第8年]]*(1+_xlfn.NORM.INV(RAND(),平均報酬率,平均標準差))</f>
        <v>189.50932157293744</v>
      </c>
      <c r="L172" s="2">
        <f ca="1">表格1[[#This Row],[第9年]]*(1+_xlfn.NORM.INV(RAND(),平均報酬率,平均標準差))</f>
        <v>187.73136507175479</v>
      </c>
    </row>
    <row r="173" spans="1:12" x14ac:dyDescent="0.25">
      <c r="A173" s="1">
        <v>145</v>
      </c>
      <c r="B173" s="1">
        <f t="shared" si="2"/>
        <v>100</v>
      </c>
      <c r="C173" s="2">
        <f ca="1">表格1[[#This Row],[期初]]*(1+_xlfn.NORM.INV(RAND(),平均報酬率,平均標準差))</f>
        <v>104.82971246573251</v>
      </c>
      <c r="D173" s="2">
        <f ca="1">表格1[[#This Row],[第1年]]*(1+_xlfn.NORM.INV(RAND(),平均報酬率,平均標準差))</f>
        <v>119.32267775232243</v>
      </c>
      <c r="E173" s="2">
        <f ca="1">表格1[[#This Row],[第2年]]*(1+_xlfn.NORM.INV(RAND(),平均報酬率,平均標準差))</f>
        <v>131.44010381719718</v>
      </c>
      <c r="F173" s="2">
        <f ca="1">表格1[[#This Row],[第3年]]*(1+_xlfn.NORM.INV(RAND(),平均報酬率,平均標準差))</f>
        <v>145.84508618313373</v>
      </c>
      <c r="G173" s="2">
        <f ca="1">表格1[[#This Row],[第4年]]*(1+_xlfn.NORM.INV(RAND(),平均報酬率,平均標準差))</f>
        <v>162.92171932756148</v>
      </c>
      <c r="H173" s="2">
        <f ca="1">表格1[[#This Row],[第5年]]*(1+_xlfn.NORM.INV(RAND(),平均報酬率,平均標準差))</f>
        <v>166.44835396956699</v>
      </c>
      <c r="I173" s="2">
        <f ca="1">表格1[[#This Row],[第6年]]*(1+_xlfn.NORM.INV(RAND(),平均報酬率,平均標準差))</f>
        <v>181.95230915348537</v>
      </c>
      <c r="J173" s="2">
        <f ca="1">表格1[[#This Row],[第7年]]*(1+_xlfn.NORM.INV(RAND(),平均報酬率,平均標準差))</f>
        <v>196.25403363255012</v>
      </c>
      <c r="K173" s="2">
        <f ca="1">表格1[[#This Row],[第8年]]*(1+_xlfn.NORM.INV(RAND(),平均報酬率,平均標準差))</f>
        <v>210.46352353115827</v>
      </c>
      <c r="L173" s="2">
        <f ca="1">表格1[[#This Row],[第9年]]*(1+_xlfn.NORM.INV(RAND(),平均報酬率,平均標準差))</f>
        <v>225.1652046783648</v>
      </c>
    </row>
    <row r="174" spans="1:12" x14ac:dyDescent="0.25">
      <c r="A174" s="1">
        <v>146</v>
      </c>
      <c r="B174" s="1">
        <f t="shared" si="2"/>
        <v>100</v>
      </c>
      <c r="C174" s="2">
        <f ca="1">表格1[[#This Row],[期初]]*(1+_xlfn.NORM.INV(RAND(),平均報酬率,平均標準差))</f>
        <v>102.45644301819735</v>
      </c>
      <c r="D174" s="2">
        <f ca="1">表格1[[#This Row],[第1年]]*(1+_xlfn.NORM.INV(RAND(),平均報酬率,平均標準差))</f>
        <v>111.69944443713676</v>
      </c>
      <c r="E174" s="2">
        <f ca="1">表格1[[#This Row],[第2年]]*(1+_xlfn.NORM.INV(RAND(),平均報酬率,平均標準差))</f>
        <v>118.51038698627197</v>
      </c>
      <c r="F174" s="2">
        <f ca="1">表格1[[#This Row],[第3年]]*(1+_xlfn.NORM.INV(RAND(),平均報酬率,平均標準差))</f>
        <v>123.95647421244016</v>
      </c>
      <c r="G174" s="2">
        <f ca="1">表格1[[#This Row],[第4年]]*(1+_xlfn.NORM.INV(RAND(),平均報酬率,平均標準差))</f>
        <v>134.46381339298549</v>
      </c>
      <c r="H174" s="2">
        <f ca="1">表格1[[#This Row],[第5年]]*(1+_xlfn.NORM.INV(RAND(),平均報酬率,平均標準差))</f>
        <v>139.68990128509216</v>
      </c>
      <c r="I174" s="2">
        <f ca="1">表格1[[#This Row],[第6年]]*(1+_xlfn.NORM.INV(RAND(),平均報酬率,平均標準差))</f>
        <v>148.13059523914541</v>
      </c>
      <c r="J174" s="2">
        <f ca="1">表格1[[#This Row],[第7年]]*(1+_xlfn.NORM.INV(RAND(),平均報酬率,平均標準差))</f>
        <v>169.55535944296997</v>
      </c>
      <c r="K174" s="2">
        <f ca="1">表格1[[#This Row],[第8年]]*(1+_xlfn.NORM.INV(RAND(),平均報酬率,平均標準差))</f>
        <v>189.39031641598942</v>
      </c>
      <c r="L174" s="2">
        <f ca="1">表格1[[#This Row],[第9年]]*(1+_xlfn.NORM.INV(RAND(),平均報酬率,平均標準差))</f>
        <v>197.12448242829205</v>
      </c>
    </row>
    <row r="175" spans="1:12" x14ac:dyDescent="0.25">
      <c r="A175" s="1">
        <v>147</v>
      </c>
      <c r="B175" s="1">
        <f t="shared" si="2"/>
        <v>100</v>
      </c>
      <c r="C175" s="2">
        <f ca="1">表格1[[#This Row],[期初]]*(1+_xlfn.NORM.INV(RAND(),平均報酬率,平均標準差))</f>
        <v>114.6553382370054</v>
      </c>
      <c r="D175" s="2">
        <f ca="1">表格1[[#This Row],[第1年]]*(1+_xlfn.NORM.INV(RAND(),平均報酬率,平均標準差))</f>
        <v>123.1625922432308</v>
      </c>
      <c r="E175" s="2">
        <f ca="1">表格1[[#This Row],[第2年]]*(1+_xlfn.NORM.INV(RAND(),平均報酬率,平均標準差))</f>
        <v>134.32176219710405</v>
      </c>
      <c r="F175" s="2">
        <f ca="1">表格1[[#This Row],[第3年]]*(1+_xlfn.NORM.INV(RAND(),平均報酬率,平均標準差))</f>
        <v>134.30700152149396</v>
      </c>
      <c r="G175" s="2">
        <f ca="1">表格1[[#This Row],[第4年]]*(1+_xlfn.NORM.INV(RAND(),平均報酬率,平均標準差))</f>
        <v>137.6804632491644</v>
      </c>
      <c r="H175" s="2">
        <f ca="1">表格1[[#This Row],[第5年]]*(1+_xlfn.NORM.INV(RAND(),平均報酬率,平均標準差))</f>
        <v>158.64916528390208</v>
      </c>
      <c r="I175" s="2">
        <f ca="1">表格1[[#This Row],[第6年]]*(1+_xlfn.NORM.INV(RAND(),平均報酬率,平均標準差))</f>
        <v>161.21713403735234</v>
      </c>
      <c r="J175" s="2">
        <f ca="1">表格1[[#This Row],[第7年]]*(1+_xlfn.NORM.INV(RAND(),平均報酬率,平均標準差))</f>
        <v>158.79726665119387</v>
      </c>
      <c r="K175" s="2">
        <f ca="1">表格1[[#This Row],[第8年]]*(1+_xlfn.NORM.INV(RAND(),平均報酬率,平均標準差))</f>
        <v>173.84613719740184</v>
      </c>
      <c r="L175" s="2">
        <f ca="1">表格1[[#This Row],[第9年]]*(1+_xlfn.NORM.INV(RAND(),平均報酬率,平均標準差))</f>
        <v>195.56143341436967</v>
      </c>
    </row>
    <row r="176" spans="1:12" x14ac:dyDescent="0.25">
      <c r="A176" s="1">
        <v>148</v>
      </c>
      <c r="B176" s="1">
        <f t="shared" si="2"/>
        <v>100</v>
      </c>
      <c r="C176" s="2">
        <f ca="1">表格1[[#This Row],[期初]]*(1+_xlfn.NORM.INV(RAND(),平均報酬率,平均標準差))</f>
        <v>100.1668360231172</v>
      </c>
      <c r="D176" s="2">
        <f ca="1">表格1[[#This Row],[第1年]]*(1+_xlfn.NORM.INV(RAND(),平均報酬率,平均標準差))</f>
        <v>102.0891494683686</v>
      </c>
      <c r="E176" s="2">
        <f ca="1">表格1[[#This Row],[第2年]]*(1+_xlfn.NORM.INV(RAND(),平均報酬率,平均標準差))</f>
        <v>103.729546042476</v>
      </c>
      <c r="F176" s="2">
        <f ca="1">表格1[[#This Row],[第3年]]*(1+_xlfn.NORM.INV(RAND(),平均報酬率,平均標準差))</f>
        <v>119.36652464413801</v>
      </c>
      <c r="G176" s="2">
        <f ca="1">表格1[[#This Row],[第4年]]*(1+_xlfn.NORM.INV(RAND(),平均報酬率,平均標準差))</f>
        <v>138.9597302531478</v>
      </c>
      <c r="H176" s="2">
        <f ca="1">表格1[[#This Row],[第5年]]*(1+_xlfn.NORM.INV(RAND(),平均報酬率,平均標準差))</f>
        <v>163.93019931631071</v>
      </c>
      <c r="I176" s="2">
        <f ca="1">表格1[[#This Row],[第6年]]*(1+_xlfn.NORM.INV(RAND(),平均報酬率,平均標準差))</f>
        <v>186.79719924660611</v>
      </c>
      <c r="J176" s="2">
        <f ca="1">表格1[[#This Row],[第7年]]*(1+_xlfn.NORM.INV(RAND(),平均報酬率,平均標準差))</f>
        <v>187.15080680904313</v>
      </c>
      <c r="K176" s="2">
        <f ca="1">表格1[[#This Row],[第8年]]*(1+_xlfn.NORM.INV(RAND(),平均報酬率,平均標準差))</f>
        <v>192.09469801234482</v>
      </c>
      <c r="L176" s="2">
        <f ca="1">表格1[[#This Row],[第9年]]*(1+_xlfn.NORM.INV(RAND(),平均報酬率,平均標準差))</f>
        <v>211.53010139921491</v>
      </c>
    </row>
    <row r="177" spans="1:12" x14ac:dyDescent="0.25">
      <c r="A177" s="1">
        <v>149</v>
      </c>
      <c r="B177" s="1">
        <f t="shared" si="2"/>
        <v>100</v>
      </c>
      <c r="C177" s="2">
        <f ca="1">表格1[[#This Row],[期初]]*(1+_xlfn.NORM.INV(RAND(),平均報酬率,平均標準差))</f>
        <v>113.91076686236946</v>
      </c>
      <c r="D177" s="2">
        <f ca="1">表格1[[#This Row],[第1年]]*(1+_xlfn.NORM.INV(RAND(),平均報酬率,平均標準差))</f>
        <v>124.30748999091087</v>
      </c>
      <c r="E177" s="2">
        <f ca="1">表格1[[#This Row],[第2年]]*(1+_xlfn.NORM.INV(RAND(),平均報酬率,平均標準差))</f>
        <v>133.17469330800498</v>
      </c>
      <c r="F177" s="2">
        <f ca="1">表格1[[#This Row],[第3年]]*(1+_xlfn.NORM.INV(RAND(),平均報酬率,平均標準差))</f>
        <v>129.76805819343895</v>
      </c>
      <c r="G177" s="2">
        <f ca="1">表格1[[#This Row],[第4年]]*(1+_xlfn.NORM.INV(RAND(),平均報酬率,平均標準差))</f>
        <v>134.0607275947483</v>
      </c>
      <c r="H177" s="2">
        <f ca="1">表格1[[#This Row],[第5年]]*(1+_xlfn.NORM.INV(RAND(),平均報酬率,平均標準差))</f>
        <v>126.61574633606723</v>
      </c>
      <c r="I177" s="2">
        <f ca="1">表格1[[#This Row],[第6年]]*(1+_xlfn.NORM.INV(RAND(),平均報酬率,平均標準差))</f>
        <v>139.17325566203726</v>
      </c>
      <c r="J177" s="2">
        <f ca="1">表格1[[#This Row],[第7年]]*(1+_xlfn.NORM.INV(RAND(),平均報酬率,平均標準差))</f>
        <v>141.45755216573954</v>
      </c>
      <c r="K177" s="2">
        <f ca="1">表格1[[#This Row],[第8年]]*(1+_xlfn.NORM.INV(RAND(),平均報酬率,平均標準差))</f>
        <v>155.00410898688332</v>
      </c>
      <c r="L177" s="2">
        <f ca="1">表格1[[#This Row],[第9年]]*(1+_xlfn.NORM.INV(RAND(),平均報酬率,平均標準差))</f>
        <v>150.22057286367001</v>
      </c>
    </row>
    <row r="178" spans="1:12" x14ac:dyDescent="0.25">
      <c r="A178" s="1">
        <v>150</v>
      </c>
      <c r="B178" s="1">
        <f t="shared" si="2"/>
        <v>100</v>
      </c>
      <c r="C178" s="2">
        <f ca="1">表格1[[#This Row],[期初]]*(1+_xlfn.NORM.INV(RAND(),平均報酬率,平均標準差))</f>
        <v>110.39675533525713</v>
      </c>
      <c r="D178" s="2">
        <f ca="1">表格1[[#This Row],[第1年]]*(1+_xlfn.NORM.INV(RAND(),平均報酬率,平均標準差))</f>
        <v>129.31150519529982</v>
      </c>
      <c r="E178" s="2">
        <f ca="1">表格1[[#This Row],[第2年]]*(1+_xlfn.NORM.INV(RAND(),平均報酬率,平均標準差))</f>
        <v>148.47162425821426</v>
      </c>
      <c r="F178" s="2">
        <f ca="1">表格1[[#This Row],[第3年]]*(1+_xlfn.NORM.INV(RAND(),平均報酬率,平均標準差))</f>
        <v>145.27815806325879</v>
      </c>
      <c r="G178" s="2">
        <f ca="1">表格1[[#This Row],[第4年]]*(1+_xlfn.NORM.INV(RAND(),平均報酬率,平均標準差))</f>
        <v>150.30497530250636</v>
      </c>
      <c r="H178" s="2">
        <f ca="1">表格1[[#This Row],[第5年]]*(1+_xlfn.NORM.INV(RAND(),平均報酬率,平均標準差))</f>
        <v>140.84987894483476</v>
      </c>
      <c r="I178" s="2">
        <f ca="1">表格1[[#This Row],[第6年]]*(1+_xlfn.NORM.INV(RAND(),平均報酬率,平均標準差))</f>
        <v>156.73444395602209</v>
      </c>
      <c r="J178" s="2">
        <f ca="1">表格1[[#This Row],[第7年]]*(1+_xlfn.NORM.INV(RAND(),平均報酬率,平均標準差))</f>
        <v>172.0513793067739</v>
      </c>
      <c r="K178" s="2">
        <f ca="1">表格1[[#This Row],[第8年]]*(1+_xlfn.NORM.INV(RAND(),平均報酬率,平均標準差))</f>
        <v>192.97578174901622</v>
      </c>
      <c r="L178" s="2">
        <f ca="1">表格1[[#This Row],[第9年]]*(1+_xlfn.NORM.INV(RAND(),平均報酬率,平均標準差))</f>
        <v>194.15825647668518</v>
      </c>
    </row>
    <row r="179" spans="1:12" x14ac:dyDescent="0.25">
      <c r="A179" s="1">
        <v>151</v>
      </c>
      <c r="B179" s="1">
        <f t="shared" si="2"/>
        <v>100</v>
      </c>
      <c r="C179" s="2">
        <f ca="1">表格1[[#This Row],[期初]]*(1+_xlfn.NORM.INV(RAND(),平均報酬率,平均標準差))</f>
        <v>103.83137519825063</v>
      </c>
      <c r="D179" s="2">
        <f ca="1">表格1[[#This Row],[第1年]]*(1+_xlfn.NORM.INV(RAND(),平均報酬率,平均標準差))</f>
        <v>107.30447472215987</v>
      </c>
      <c r="E179" s="2">
        <f ca="1">表格1[[#This Row],[第2年]]*(1+_xlfn.NORM.INV(RAND(),平均報酬率,平均標準差))</f>
        <v>120.57496059828694</v>
      </c>
      <c r="F179" s="2">
        <f ca="1">表格1[[#This Row],[第3年]]*(1+_xlfn.NORM.INV(RAND(),平均報酬率,平均標準差))</f>
        <v>136.25412475674989</v>
      </c>
      <c r="G179" s="2">
        <f ca="1">表格1[[#This Row],[第4年]]*(1+_xlfn.NORM.INV(RAND(),平均報酬率,平均標準差))</f>
        <v>151.88283471340691</v>
      </c>
      <c r="H179" s="2">
        <f ca="1">表格1[[#This Row],[第5年]]*(1+_xlfn.NORM.INV(RAND(),平均報酬率,平均標準差))</f>
        <v>140.89219225195404</v>
      </c>
      <c r="I179" s="2">
        <f ca="1">表格1[[#This Row],[第6年]]*(1+_xlfn.NORM.INV(RAND(),平均報酬率,平均標準差))</f>
        <v>170.25707887616051</v>
      </c>
      <c r="J179" s="2">
        <f ca="1">表格1[[#This Row],[第7年]]*(1+_xlfn.NORM.INV(RAND(),平均報酬率,平均標準差))</f>
        <v>185.59963380403428</v>
      </c>
      <c r="K179" s="2">
        <f ca="1">表格1[[#This Row],[第8年]]*(1+_xlfn.NORM.INV(RAND(),平均報酬率,平均標準差))</f>
        <v>203.08174320414125</v>
      </c>
      <c r="L179" s="2">
        <f ca="1">表格1[[#This Row],[第9年]]*(1+_xlfn.NORM.INV(RAND(),平均報酬率,平均標準差))</f>
        <v>203.18966240841181</v>
      </c>
    </row>
    <row r="180" spans="1:12" x14ac:dyDescent="0.25">
      <c r="A180" s="1">
        <v>152</v>
      </c>
      <c r="B180" s="1">
        <f t="shared" si="2"/>
        <v>100</v>
      </c>
      <c r="C180" s="2">
        <f ca="1">表格1[[#This Row],[期初]]*(1+_xlfn.NORM.INV(RAND(),平均報酬率,平均標準差))</f>
        <v>107.22982141399552</v>
      </c>
      <c r="D180" s="2">
        <f ca="1">表格1[[#This Row],[第1年]]*(1+_xlfn.NORM.INV(RAND(),平均報酬率,平均標準差))</f>
        <v>113.18415381019643</v>
      </c>
      <c r="E180" s="2">
        <f ca="1">表格1[[#This Row],[第2年]]*(1+_xlfn.NORM.INV(RAND(),平均報酬率,平均標準差))</f>
        <v>121.32099328508885</v>
      </c>
      <c r="F180" s="2">
        <f ca="1">表格1[[#This Row],[第3年]]*(1+_xlfn.NORM.INV(RAND(),平均報酬率,平均標準差))</f>
        <v>147.35524360671485</v>
      </c>
      <c r="G180" s="2">
        <f ca="1">表格1[[#This Row],[第4年]]*(1+_xlfn.NORM.INV(RAND(),平均報酬率,平均標準差))</f>
        <v>142.13855990665584</v>
      </c>
      <c r="H180" s="2">
        <f ca="1">表格1[[#This Row],[第5年]]*(1+_xlfn.NORM.INV(RAND(),平均報酬率,平均標準差))</f>
        <v>172.1715544683357</v>
      </c>
      <c r="I180" s="2">
        <f ca="1">表格1[[#This Row],[第6年]]*(1+_xlfn.NORM.INV(RAND(),平均報酬率,平均標準差))</f>
        <v>189.30044684723254</v>
      </c>
      <c r="J180" s="2">
        <f ca="1">表格1[[#This Row],[第7年]]*(1+_xlfn.NORM.INV(RAND(),平均報酬率,平均標準差))</f>
        <v>220.60993650778641</v>
      </c>
      <c r="K180" s="2">
        <f ca="1">表格1[[#This Row],[第8年]]*(1+_xlfn.NORM.INV(RAND(),平均報酬率,平均標準差))</f>
        <v>236.4684290310951</v>
      </c>
      <c r="L180" s="2">
        <f ca="1">表格1[[#This Row],[第9年]]*(1+_xlfn.NORM.INV(RAND(),平均報酬率,平均標準差))</f>
        <v>247.45503265098046</v>
      </c>
    </row>
    <row r="181" spans="1:12" x14ac:dyDescent="0.25">
      <c r="A181" s="1">
        <v>153</v>
      </c>
      <c r="B181" s="1">
        <f t="shared" si="2"/>
        <v>100</v>
      </c>
      <c r="C181" s="2">
        <f ca="1">表格1[[#This Row],[期初]]*(1+_xlfn.NORM.INV(RAND(),平均報酬率,平均標準差))</f>
        <v>108.11796855410446</v>
      </c>
      <c r="D181" s="2">
        <f ca="1">表格1[[#This Row],[第1年]]*(1+_xlfn.NORM.INV(RAND(),平均報酬率,平均標準差))</f>
        <v>108.79085769608233</v>
      </c>
      <c r="E181" s="2">
        <f ca="1">表格1[[#This Row],[第2年]]*(1+_xlfn.NORM.INV(RAND(),平均報酬率,平均標準差))</f>
        <v>101.2234457453108</v>
      </c>
      <c r="F181" s="2">
        <f ca="1">表格1[[#This Row],[第3年]]*(1+_xlfn.NORM.INV(RAND(),平均報酬率,平均標準差))</f>
        <v>107.24571895153974</v>
      </c>
      <c r="G181" s="2">
        <f ca="1">表格1[[#This Row],[第4年]]*(1+_xlfn.NORM.INV(RAND(),平均報酬率,平均標準差))</f>
        <v>110.89880271395384</v>
      </c>
      <c r="H181" s="2">
        <f ca="1">表格1[[#This Row],[第5年]]*(1+_xlfn.NORM.INV(RAND(),平均報酬率,平均標準差))</f>
        <v>120.33746908685887</v>
      </c>
      <c r="I181" s="2">
        <f ca="1">表格1[[#This Row],[第6年]]*(1+_xlfn.NORM.INV(RAND(),平均報酬率,平均標準差))</f>
        <v>126.87668368620683</v>
      </c>
      <c r="J181" s="2">
        <f ca="1">表格1[[#This Row],[第7年]]*(1+_xlfn.NORM.INV(RAND(),平均報酬率,平均標準差))</f>
        <v>126.49272179995813</v>
      </c>
      <c r="K181" s="2">
        <f ca="1">表格1[[#This Row],[第8年]]*(1+_xlfn.NORM.INV(RAND(),平均報酬率,平均標準差))</f>
        <v>136.1383481702172</v>
      </c>
      <c r="L181" s="2">
        <f ca="1">表格1[[#This Row],[第9年]]*(1+_xlfn.NORM.INV(RAND(),平均報酬率,平均標準差))</f>
        <v>140.36428888162439</v>
      </c>
    </row>
    <row r="182" spans="1:12" x14ac:dyDescent="0.25">
      <c r="A182" s="1">
        <v>154</v>
      </c>
      <c r="B182" s="1">
        <f t="shared" si="2"/>
        <v>100</v>
      </c>
      <c r="C182" s="2">
        <f ca="1">表格1[[#This Row],[期初]]*(1+_xlfn.NORM.INV(RAND(),平均報酬率,平均標準差))</f>
        <v>108.37236910250037</v>
      </c>
      <c r="D182" s="2">
        <f ca="1">表格1[[#This Row],[第1年]]*(1+_xlfn.NORM.INV(RAND(),平均報酬率,平均標準差))</f>
        <v>122.10805428133662</v>
      </c>
      <c r="E182" s="2">
        <f ca="1">表格1[[#This Row],[第2年]]*(1+_xlfn.NORM.INV(RAND(),平均報酬率,平均標準差))</f>
        <v>130.52561557368267</v>
      </c>
      <c r="F182" s="2">
        <f ca="1">表格1[[#This Row],[第3年]]*(1+_xlfn.NORM.INV(RAND(),平均報酬率,平均標準差))</f>
        <v>145.12234034640261</v>
      </c>
      <c r="G182" s="2">
        <f ca="1">表格1[[#This Row],[第4年]]*(1+_xlfn.NORM.INV(RAND(),平均報酬率,平均標準差))</f>
        <v>154.65067271692732</v>
      </c>
      <c r="H182" s="2">
        <f ca="1">表格1[[#This Row],[第5年]]*(1+_xlfn.NORM.INV(RAND(),平均報酬率,平均標準差))</f>
        <v>175.81709311557682</v>
      </c>
      <c r="I182" s="2">
        <f ca="1">表格1[[#This Row],[第6年]]*(1+_xlfn.NORM.INV(RAND(),平均報酬率,平均標準差))</f>
        <v>189.19253142055348</v>
      </c>
      <c r="J182" s="2">
        <f ca="1">表格1[[#This Row],[第7年]]*(1+_xlfn.NORM.INV(RAND(),平均報酬率,平均標準差))</f>
        <v>194.08411351481428</v>
      </c>
      <c r="K182" s="2">
        <f ca="1">表格1[[#This Row],[第8年]]*(1+_xlfn.NORM.INV(RAND(),平均報酬率,平均標準差))</f>
        <v>191.65166754433648</v>
      </c>
      <c r="L182" s="2">
        <f ca="1">表格1[[#This Row],[第9年]]*(1+_xlfn.NORM.INV(RAND(),平均報酬率,平均標準差))</f>
        <v>204.10353324651621</v>
      </c>
    </row>
    <row r="183" spans="1:12" x14ac:dyDescent="0.25">
      <c r="A183" s="1">
        <v>155</v>
      </c>
      <c r="B183" s="1">
        <f t="shared" si="2"/>
        <v>100</v>
      </c>
      <c r="C183" s="2">
        <f ca="1">表格1[[#This Row],[期初]]*(1+_xlfn.NORM.INV(RAND(),平均報酬率,平均標準差))</f>
        <v>116.19689807537776</v>
      </c>
      <c r="D183" s="2">
        <f ca="1">表格1[[#This Row],[第1年]]*(1+_xlfn.NORM.INV(RAND(),平均報酬率,平均標準差))</f>
        <v>124.2235348924923</v>
      </c>
      <c r="E183" s="2">
        <f ca="1">表格1[[#This Row],[第2年]]*(1+_xlfn.NORM.INV(RAND(),平均報酬率,平均標準差))</f>
        <v>131.8455389031856</v>
      </c>
      <c r="F183" s="2">
        <f ca="1">表格1[[#This Row],[第3年]]*(1+_xlfn.NORM.INV(RAND(),平均報酬率,平均標準差))</f>
        <v>145.16298253303637</v>
      </c>
      <c r="G183" s="2">
        <f ca="1">表格1[[#This Row],[第4年]]*(1+_xlfn.NORM.INV(RAND(),平均報酬率,平均標準差))</f>
        <v>150.70710820352085</v>
      </c>
      <c r="H183" s="2">
        <f ca="1">表格1[[#This Row],[第5年]]*(1+_xlfn.NORM.INV(RAND(),平均報酬率,平均標準差))</f>
        <v>155.25625298148157</v>
      </c>
      <c r="I183" s="2">
        <f ca="1">表格1[[#This Row],[第6年]]*(1+_xlfn.NORM.INV(RAND(),平均報酬率,平均標準差))</f>
        <v>161.35317627095023</v>
      </c>
      <c r="J183" s="2">
        <f ca="1">表格1[[#This Row],[第7年]]*(1+_xlfn.NORM.INV(RAND(),平均報酬率,平均標準差))</f>
        <v>169.8645524997103</v>
      </c>
      <c r="K183" s="2">
        <f ca="1">表格1[[#This Row],[第8年]]*(1+_xlfn.NORM.INV(RAND(),平均報酬率,平均標準差))</f>
        <v>184.00798954730107</v>
      </c>
      <c r="L183" s="2">
        <f ca="1">表格1[[#This Row],[第9年]]*(1+_xlfn.NORM.INV(RAND(),平均報酬率,平均標準差))</f>
        <v>197.17025829820918</v>
      </c>
    </row>
    <row r="184" spans="1:12" x14ac:dyDescent="0.25">
      <c r="A184" s="1">
        <v>156</v>
      </c>
      <c r="B184" s="1">
        <f t="shared" si="2"/>
        <v>100</v>
      </c>
      <c r="C184" s="2">
        <f ca="1">表格1[[#This Row],[期初]]*(1+_xlfn.NORM.INV(RAND(),平均報酬率,平均標準差))</f>
        <v>106.87447297461716</v>
      </c>
      <c r="D184" s="2">
        <f ca="1">表格1[[#This Row],[第1年]]*(1+_xlfn.NORM.INV(RAND(),平均報酬率,平均標準差))</f>
        <v>111.0222663710082</v>
      </c>
      <c r="E184" s="2">
        <f ca="1">表格1[[#This Row],[第2年]]*(1+_xlfn.NORM.INV(RAND(),平均報酬率,平均標準差))</f>
        <v>116.39070415751769</v>
      </c>
      <c r="F184" s="2">
        <f ca="1">表格1[[#This Row],[第3年]]*(1+_xlfn.NORM.INV(RAND(),平均報酬率,平均標準差))</f>
        <v>127.21601383871014</v>
      </c>
      <c r="G184" s="2">
        <f ca="1">表格1[[#This Row],[第4年]]*(1+_xlfn.NORM.INV(RAND(),平均報酬率,平均標準差))</f>
        <v>135.43559638999423</v>
      </c>
      <c r="H184" s="2">
        <f ca="1">表格1[[#This Row],[第5年]]*(1+_xlfn.NORM.INV(RAND(),平均報酬率,平均標準差))</f>
        <v>140.78400423873902</v>
      </c>
      <c r="I184" s="2">
        <f ca="1">表格1[[#This Row],[第6年]]*(1+_xlfn.NORM.INV(RAND(),平均報酬率,平均標準差))</f>
        <v>150.36252253158511</v>
      </c>
      <c r="J184" s="2">
        <f ca="1">表格1[[#This Row],[第7年]]*(1+_xlfn.NORM.INV(RAND(),平均報酬率,平均標準差))</f>
        <v>161.67124751931706</v>
      </c>
      <c r="K184" s="2">
        <f ca="1">表格1[[#This Row],[第8年]]*(1+_xlfn.NORM.INV(RAND(),平均報酬率,平均標準差))</f>
        <v>173.03881213432769</v>
      </c>
      <c r="L184" s="2">
        <f ca="1">表格1[[#This Row],[第9年]]*(1+_xlfn.NORM.INV(RAND(),平均報酬率,平均標準差))</f>
        <v>167.02572000123487</v>
      </c>
    </row>
    <row r="185" spans="1:12" x14ac:dyDescent="0.25">
      <c r="A185" s="1">
        <v>157</v>
      </c>
      <c r="B185" s="1">
        <f t="shared" si="2"/>
        <v>100</v>
      </c>
      <c r="C185" s="2">
        <f ca="1">表格1[[#This Row],[期初]]*(1+_xlfn.NORM.INV(RAND(),平均報酬率,平均標準差))</f>
        <v>119.96898506831658</v>
      </c>
      <c r="D185" s="2">
        <f ca="1">表格1[[#This Row],[第1年]]*(1+_xlfn.NORM.INV(RAND(),平均報酬率,平均標準差))</f>
        <v>134.54957992857504</v>
      </c>
      <c r="E185" s="2">
        <f ca="1">表格1[[#This Row],[第2年]]*(1+_xlfn.NORM.INV(RAND(),平均報酬率,平均標準差))</f>
        <v>151.05746791514116</v>
      </c>
      <c r="F185" s="2">
        <f ca="1">表格1[[#This Row],[第3年]]*(1+_xlfn.NORM.INV(RAND(),平均報酬率,平均標準差))</f>
        <v>165.08854224068327</v>
      </c>
      <c r="G185" s="2">
        <f ca="1">表格1[[#This Row],[第4年]]*(1+_xlfn.NORM.INV(RAND(),平均報酬率,平均標準差))</f>
        <v>174.96022028221478</v>
      </c>
      <c r="H185" s="2">
        <f ca="1">表格1[[#This Row],[第5年]]*(1+_xlfn.NORM.INV(RAND(),平均報酬率,平均標準差))</f>
        <v>204.40805282048535</v>
      </c>
      <c r="I185" s="2">
        <f ca="1">表格1[[#This Row],[第6年]]*(1+_xlfn.NORM.INV(RAND(),平均報酬率,平均標準差))</f>
        <v>224.27111530241851</v>
      </c>
      <c r="J185" s="2">
        <f ca="1">表格1[[#This Row],[第7年]]*(1+_xlfn.NORM.INV(RAND(),平均報酬率,平均標準差))</f>
        <v>245.35256546254183</v>
      </c>
      <c r="K185" s="2">
        <f ca="1">表格1[[#This Row],[第8年]]*(1+_xlfn.NORM.INV(RAND(),平均報酬率,平均標準差))</f>
        <v>266.48307828503573</v>
      </c>
      <c r="L185" s="2">
        <f ca="1">表格1[[#This Row],[第9年]]*(1+_xlfn.NORM.INV(RAND(),平均報酬率,平均標準差))</f>
        <v>301.42982162242208</v>
      </c>
    </row>
    <row r="186" spans="1:12" x14ac:dyDescent="0.25">
      <c r="A186" s="1">
        <v>158</v>
      </c>
      <c r="B186" s="1">
        <f t="shared" si="2"/>
        <v>100</v>
      </c>
      <c r="C186" s="2">
        <f ca="1">表格1[[#This Row],[期初]]*(1+_xlfn.NORM.INV(RAND(),平均報酬率,平均標準差))</f>
        <v>98.732235758546722</v>
      </c>
      <c r="D186" s="2">
        <f ca="1">表格1[[#This Row],[第1年]]*(1+_xlfn.NORM.INV(RAND(),平均報酬率,平均標準差))</f>
        <v>108.24673642680455</v>
      </c>
      <c r="E186" s="2">
        <f ca="1">表格1[[#This Row],[第2年]]*(1+_xlfn.NORM.INV(RAND(),平均報酬率,平均標準差))</f>
        <v>113.49223724291707</v>
      </c>
      <c r="F186" s="2">
        <f ca="1">表格1[[#This Row],[第3年]]*(1+_xlfn.NORM.INV(RAND(),平均報酬率,平均標準差))</f>
        <v>117.80694299628591</v>
      </c>
      <c r="G186" s="2">
        <f ca="1">表格1[[#This Row],[第4年]]*(1+_xlfn.NORM.INV(RAND(),平均報酬率,平均標準差))</f>
        <v>121.38403236723438</v>
      </c>
      <c r="H186" s="2">
        <f ca="1">表格1[[#This Row],[第5年]]*(1+_xlfn.NORM.INV(RAND(),平均報酬率,平均標準差))</f>
        <v>136.21533255072893</v>
      </c>
      <c r="I186" s="2">
        <f ca="1">表格1[[#This Row],[第6年]]*(1+_xlfn.NORM.INV(RAND(),平均報酬率,平均標準差))</f>
        <v>154.45474107267563</v>
      </c>
      <c r="J186" s="2">
        <f ca="1">表格1[[#This Row],[第7年]]*(1+_xlfn.NORM.INV(RAND(),平均報酬率,平均標準差))</f>
        <v>170.85155715396584</v>
      </c>
      <c r="K186" s="2">
        <f ca="1">表格1[[#This Row],[第8年]]*(1+_xlfn.NORM.INV(RAND(),平均報酬率,平均標準差))</f>
        <v>184.83690619541841</v>
      </c>
      <c r="L186" s="2">
        <f ca="1">表格1[[#This Row],[第9年]]*(1+_xlfn.NORM.INV(RAND(),平均報酬率,平均標準差))</f>
        <v>196.56424767052857</v>
      </c>
    </row>
    <row r="187" spans="1:12" x14ac:dyDescent="0.25">
      <c r="A187" s="1">
        <v>159</v>
      </c>
      <c r="B187" s="1">
        <f t="shared" si="2"/>
        <v>100</v>
      </c>
      <c r="C187" s="2">
        <f ca="1">表格1[[#This Row],[期初]]*(1+_xlfn.NORM.INV(RAND(),平均報酬率,平均標準差))</f>
        <v>103.52387695150512</v>
      </c>
      <c r="D187" s="2">
        <f ca="1">表格1[[#This Row],[第1年]]*(1+_xlfn.NORM.INV(RAND(),平均報酬率,平均標準差))</f>
        <v>112.58031190533821</v>
      </c>
      <c r="E187" s="2">
        <f ca="1">表格1[[#This Row],[第2年]]*(1+_xlfn.NORM.INV(RAND(),平均報酬率,平均標準差))</f>
        <v>124.17544117348882</v>
      </c>
      <c r="F187" s="2">
        <f ca="1">表格1[[#This Row],[第3年]]*(1+_xlfn.NORM.INV(RAND(),平均報酬率,平均標準差))</f>
        <v>132.07236514877169</v>
      </c>
      <c r="G187" s="2">
        <f ca="1">表格1[[#This Row],[第4年]]*(1+_xlfn.NORM.INV(RAND(),平均報酬率,平均標準差))</f>
        <v>143.95204461375639</v>
      </c>
      <c r="H187" s="2">
        <f ca="1">表格1[[#This Row],[第5年]]*(1+_xlfn.NORM.INV(RAND(),平均報酬率,平均標準差))</f>
        <v>163.13211530864021</v>
      </c>
      <c r="I187" s="2">
        <f ca="1">表格1[[#This Row],[第6年]]*(1+_xlfn.NORM.INV(RAND(),平均報酬率,平均標準差))</f>
        <v>177.28306317385309</v>
      </c>
      <c r="J187" s="2">
        <f ca="1">表格1[[#This Row],[第7年]]*(1+_xlfn.NORM.INV(RAND(),平均報酬率,平均標準差))</f>
        <v>208.59115343741152</v>
      </c>
      <c r="K187" s="2">
        <f ca="1">表格1[[#This Row],[第8年]]*(1+_xlfn.NORM.INV(RAND(),平均報酬率,平均標準差))</f>
        <v>222.34584646350251</v>
      </c>
      <c r="L187" s="2">
        <f ca="1">表格1[[#This Row],[第9年]]*(1+_xlfn.NORM.INV(RAND(),平均報酬率,平均標準差))</f>
        <v>249.1019101016883</v>
      </c>
    </row>
    <row r="188" spans="1:12" x14ac:dyDescent="0.25">
      <c r="A188" s="1">
        <v>160</v>
      </c>
      <c r="B188" s="1">
        <f t="shared" si="2"/>
        <v>100</v>
      </c>
      <c r="C188" s="2">
        <f ca="1">表格1[[#This Row],[期初]]*(1+_xlfn.NORM.INV(RAND(),平均報酬率,平均標準差))</f>
        <v>109.6389955274272</v>
      </c>
      <c r="D188" s="2">
        <f ca="1">表格1[[#This Row],[第1年]]*(1+_xlfn.NORM.INV(RAND(),平均報酬率,平均標準差))</f>
        <v>110.16683408836036</v>
      </c>
      <c r="E188" s="2">
        <f ca="1">表格1[[#This Row],[第2年]]*(1+_xlfn.NORM.INV(RAND(),平均報酬率,平均標準差))</f>
        <v>112.91733809335655</v>
      </c>
      <c r="F188" s="2">
        <f ca="1">表格1[[#This Row],[第3年]]*(1+_xlfn.NORM.INV(RAND(),平均報酬率,平均標準差))</f>
        <v>119.9039426451785</v>
      </c>
      <c r="G188" s="2">
        <f ca="1">表格1[[#This Row],[第4年]]*(1+_xlfn.NORM.INV(RAND(),平均報酬率,平均標準差))</f>
        <v>147.22207032326429</v>
      </c>
      <c r="H188" s="2">
        <f ca="1">表格1[[#This Row],[第5年]]*(1+_xlfn.NORM.INV(RAND(),平均報酬率,平均標準差))</f>
        <v>144.77907085037162</v>
      </c>
      <c r="I188" s="2">
        <f ca="1">表格1[[#This Row],[第6年]]*(1+_xlfn.NORM.INV(RAND(),平均報酬率,平均標準差))</f>
        <v>145.24480500213815</v>
      </c>
      <c r="J188" s="2">
        <f ca="1">表格1[[#This Row],[第7年]]*(1+_xlfn.NORM.INV(RAND(),平均報酬率,平均標準差))</f>
        <v>156.83588519323183</v>
      </c>
      <c r="K188" s="2">
        <f ca="1">表格1[[#This Row],[第8年]]*(1+_xlfn.NORM.INV(RAND(),平均報酬率,平均標準差))</f>
        <v>174.41751248513188</v>
      </c>
      <c r="L188" s="2">
        <f ca="1">表格1[[#This Row],[第9年]]*(1+_xlfn.NORM.INV(RAND(),平均報酬率,平均標準差))</f>
        <v>181.11755584948745</v>
      </c>
    </row>
    <row r="189" spans="1:12" x14ac:dyDescent="0.25">
      <c r="A189" s="1">
        <v>161</v>
      </c>
      <c r="B189" s="1">
        <f t="shared" si="2"/>
        <v>100</v>
      </c>
      <c r="C189" s="2">
        <f ca="1">表格1[[#This Row],[期初]]*(1+_xlfn.NORM.INV(RAND(),平均報酬率,平均標準差))</f>
        <v>103.85707983398976</v>
      </c>
      <c r="D189" s="2">
        <f ca="1">表格1[[#This Row],[第1年]]*(1+_xlfn.NORM.INV(RAND(),平均報酬率,平均標準差))</f>
        <v>114.05782012826283</v>
      </c>
      <c r="E189" s="2">
        <f ca="1">表格1[[#This Row],[第2年]]*(1+_xlfn.NORM.INV(RAND(),平均報酬率,平均標準差))</f>
        <v>116.14995970561829</v>
      </c>
      <c r="F189" s="2">
        <f ca="1">表格1[[#This Row],[第3年]]*(1+_xlfn.NORM.INV(RAND(),平均報酬率,平均標準差))</f>
        <v>119.52987571632507</v>
      </c>
      <c r="G189" s="2">
        <f ca="1">表格1[[#This Row],[第4年]]*(1+_xlfn.NORM.INV(RAND(),平均報酬率,平均標準差))</f>
        <v>128.68822203081575</v>
      </c>
      <c r="H189" s="2">
        <f ca="1">表格1[[#This Row],[第5年]]*(1+_xlfn.NORM.INV(RAND(),平均報酬率,平均標準差))</f>
        <v>143.93496453631388</v>
      </c>
      <c r="I189" s="2">
        <f ca="1">表格1[[#This Row],[第6年]]*(1+_xlfn.NORM.INV(RAND(),平均報酬率,平均標準差))</f>
        <v>150.92905107456832</v>
      </c>
      <c r="J189" s="2">
        <f ca="1">表格1[[#This Row],[第7年]]*(1+_xlfn.NORM.INV(RAND(),平均報酬率,平均標準差))</f>
        <v>168.47438223303794</v>
      </c>
      <c r="K189" s="2">
        <f ca="1">表格1[[#This Row],[第8年]]*(1+_xlfn.NORM.INV(RAND(),平均報酬率,平均標準差))</f>
        <v>171.3008926484176</v>
      </c>
      <c r="L189" s="2">
        <f ca="1">表格1[[#This Row],[第9年]]*(1+_xlfn.NORM.INV(RAND(),平均報酬率,平均標準差))</f>
        <v>179.7117443967106</v>
      </c>
    </row>
    <row r="190" spans="1:12" x14ac:dyDescent="0.25">
      <c r="A190" s="1">
        <v>162</v>
      </c>
      <c r="B190" s="1">
        <f t="shared" si="2"/>
        <v>100</v>
      </c>
      <c r="C190" s="2">
        <f ca="1">表格1[[#This Row],[期初]]*(1+_xlfn.NORM.INV(RAND(),平均報酬率,平均標準差))</f>
        <v>114.06900024252931</v>
      </c>
      <c r="D190" s="2">
        <f ca="1">表格1[[#This Row],[第1年]]*(1+_xlfn.NORM.INV(RAND(),平均報酬率,平均標準差))</f>
        <v>134.79185247722759</v>
      </c>
      <c r="E190" s="2">
        <f ca="1">表格1[[#This Row],[第2年]]*(1+_xlfn.NORM.INV(RAND(),平均報酬率,平均標準差))</f>
        <v>141.44831430375896</v>
      </c>
      <c r="F190" s="2">
        <f ca="1">表格1[[#This Row],[第3年]]*(1+_xlfn.NORM.INV(RAND(),平均報酬率,平均標準差))</f>
        <v>144.16082195019879</v>
      </c>
      <c r="G190" s="2">
        <f ca="1">表格1[[#This Row],[第4年]]*(1+_xlfn.NORM.INV(RAND(),平均報酬率,平均標準差))</f>
        <v>158.86914384191758</v>
      </c>
      <c r="H190" s="2">
        <f ca="1">表格1[[#This Row],[第5年]]*(1+_xlfn.NORM.INV(RAND(),平均報酬率,平均標準差))</f>
        <v>190.42521907271654</v>
      </c>
      <c r="I190" s="2">
        <f ca="1">表格1[[#This Row],[第6年]]*(1+_xlfn.NORM.INV(RAND(),平均報酬率,平均標準差))</f>
        <v>209.74843269667412</v>
      </c>
      <c r="J190" s="2">
        <f ca="1">表格1[[#This Row],[第7年]]*(1+_xlfn.NORM.INV(RAND(),平均報酬率,平均標準差))</f>
        <v>205.72726774142183</v>
      </c>
      <c r="K190" s="2">
        <f ca="1">表格1[[#This Row],[第8年]]*(1+_xlfn.NORM.INV(RAND(),平均報酬率,平均標準差))</f>
        <v>223.68167621279164</v>
      </c>
      <c r="L190" s="2">
        <f ca="1">表格1[[#This Row],[第9年]]*(1+_xlfn.NORM.INV(RAND(),平均報酬率,平均標準差))</f>
        <v>236.84770203440141</v>
      </c>
    </row>
    <row r="191" spans="1:12" x14ac:dyDescent="0.25">
      <c r="A191" s="1">
        <v>163</v>
      </c>
      <c r="B191" s="1">
        <f t="shared" si="2"/>
        <v>100</v>
      </c>
      <c r="C191" s="2">
        <f ca="1">表格1[[#This Row],[期初]]*(1+_xlfn.NORM.INV(RAND(),平均報酬率,平均標準差))</f>
        <v>99.906750449077492</v>
      </c>
      <c r="D191" s="2">
        <f ca="1">表格1[[#This Row],[第1年]]*(1+_xlfn.NORM.INV(RAND(),平均報酬率,平均標準差))</f>
        <v>98.454198119015174</v>
      </c>
      <c r="E191" s="2">
        <f ca="1">表格1[[#This Row],[第2年]]*(1+_xlfn.NORM.INV(RAND(),平均報酬率,平均標準差))</f>
        <v>97.606195756623876</v>
      </c>
      <c r="F191" s="2">
        <f ca="1">表格1[[#This Row],[第3年]]*(1+_xlfn.NORM.INV(RAND(),平均報酬率,平均標準差))</f>
        <v>106.87267549295025</v>
      </c>
      <c r="G191" s="2">
        <f ca="1">表格1[[#This Row],[第4年]]*(1+_xlfn.NORM.INV(RAND(),平均報酬率,平均標準差))</f>
        <v>132.41218520051865</v>
      </c>
      <c r="H191" s="2">
        <f ca="1">表格1[[#This Row],[第5年]]*(1+_xlfn.NORM.INV(RAND(),平均報酬率,平均標準差))</f>
        <v>137.53685744346021</v>
      </c>
      <c r="I191" s="2">
        <f ca="1">表格1[[#This Row],[第6年]]*(1+_xlfn.NORM.INV(RAND(),平均報酬率,平均標準差))</f>
        <v>158.40723549135575</v>
      </c>
      <c r="J191" s="2">
        <f ca="1">表格1[[#This Row],[第7年]]*(1+_xlfn.NORM.INV(RAND(),平均報酬率,平均標準差))</f>
        <v>189.42896076083983</v>
      </c>
      <c r="K191" s="2">
        <f ca="1">表格1[[#This Row],[第8年]]*(1+_xlfn.NORM.INV(RAND(),平均報酬率,平均標準差))</f>
        <v>203.05804628186846</v>
      </c>
      <c r="L191" s="2">
        <f ca="1">表格1[[#This Row],[第9年]]*(1+_xlfn.NORM.INV(RAND(),平均報酬率,平均標準差))</f>
        <v>202.50630473843498</v>
      </c>
    </row>
    <row r="192" spans="1:12" x14ac:dyDescent="0.25">
      <c r="A192" s="1">
        <v>164</v>
      </c>
      <c r="B192" s="1">
        <f t="shared" si="2"/>
        <v>100</v>
      </c>
      <c r="C192" s="2">
        <f ca="1">表格1[[#This Row],[期初]]*(1+_xlfn.NORM.INV(RAND(),平均報酬率,平均標準差))</f>
        <v>106.65597540682433</v>
      </c>
      <c r="D192" s="2">
        <f ca="1">表格1[[#This Row],[第1年]]*(1+_xlfn.NORM.INV(RAND(),平均報酬率,平均標準差))</f>
        <v>117.41153769052214</v>
      </c>
      <c r="E192" s="2">
        <f ca="1">表格1[[#This Row],[第2年]]*(1+_xlfn.NORM.INV(RAND(),平均報酬率,平均標準差))</f>
        <v>141.64380403870888</v>
      </c>
      <c r="F192" s="2">
        <f ca="1">表格1[[#This Row],[第3年]]*(1+_xlfn.NORM.INV(RAND(),平均報酬率,平均標準差))</f>
        <v>152.49223802975095</v>
      </c>
      <c r="G192" s="2">
        <f ca="1">表格1[[#This Row],[第4年]]*(1+_xlfn.NORM.INV(RAND(),平均報酬率,平均標準差))</f>
        <v>171.58400531415396</v>
      </c>
      <c r="H192" s="2">
        <f ca="1">表格1[[#This Row],[第5年]]*(1+_xlfn.NORM.INV(RAND(),平均報酬率,平均標準差))</f>
        <v>189.85400165223803</v>
      </c>
      <c r="I192" s="2">
        <f ca="1">表格1[[#This Row],[第6年]]*(1+_xlfn.NORM.INV(RAND(),平均報酬率,平均標準差))</f>
        <v>208.82235343891702</v>
      </c>
      <c r="J192" s="2">
        <f ca="1">表格1[[#This Row],[第7年]]*(1+_xlfn.NORM.INV(RAND(),平均報酬率,平均標準差))</f>
        <v>232.47381406567823</v>
      </c>
      <c r="K192" s="2">
        <f ca="1">表格1[[#This Row],[第8年]]*(1+_xlfn.NORM.INV(RAND(),平均報酬率,平均標準差))</f>
        <v>228.85794818067177</v>
      </c>
      <c r="L192" s="2">
        <f ca="1">表格1[[#This Row],[第9年]]*(1+_xlfn.NORM.INV(RAND(),平均報酬率,平均標準差))</f>
        <v>259.42558363819592</v>
      </c>
    </row>
    <row r="193" spans="1:12" x14ac:dyDescent="0.25">
      <c r="A193" s="1">
        <v>165</v>
      </c>
      <c r="B193" s="1">
        <f t="shared" si="2"/>
        <v>100</v>
      </c>
      <c r="C193" s="2">
        <f ca="1">表格1[[#This Row],[期初]]*(1+_xlfn.NORM.INV(RAND(),平均報酬率,平均標準差))</f>
        <v>108.46119520553464</v>
      </c>
      <c r="D193" s="2">
        <f ca="1">表格1[[#This Row],[第1年]]*(1+_xlfn.NORM.INV(RAND(),平均報酬率,平均標準差))</f>
        <v>120.67826439663774</v>
      </c>
      <c r="E193" s="2">
        <f ca="1">表格1[[#This Row],[第2年]]*(1+_xlfn.NORM.INV(RAND(),平均報酬率,平均標準差))</f>
        <v>140.6340915784381</v>
      </c>
      <c r="F193" s="2">
        <f ca="1">表格1[[#This Row],[第3年]]*(1+_xlfn.NORM.INV(RAND(),平均報酬率,平均標準差))</f>
        <v>168.47752004677682</v>
      </c>
      <c r="G193" s="2">
        <f ca="1">表格1[[#This Row],[第4年]]*(1+_xlfn.NORM.INV(RAND(),平均報酬率,平均標準差))</f>
        <v>193.76094211509772</v>
      </c>
      <c r="H193" s="2">
        <f ca="1">表格1[[#This Row],[第5年]]*(1+_xlfn.NORM.INV(RAND(),平均報酬率,平均標準差))</f>
        <v>210.84152510001456</v>
      </c>
      <c r="I193" s="2">
        <f ca="1">表格1[[#This Row],[第6年]]*(1+_xlfn.NORM.INV(RAND(),平均報酬率,平均標準差))</f>
        <v>228.85255819375769</v>
      </c>
      <c r="J193" s="2">
        <f ca="1">表格1[[#This Row],[第7年]]*(1+_xlfn.NORM.INV(RAND(),平均報酬率,平均標準差))</f>
        <v>225.35974740798352</v>
      </c>
      <c r="K193" s="2">
        <f ca="1">表格1[[#This Row],[第8年]]*(1+_xlfn.NORM.INV(RAND(),平均報酬率,平均標準差))</f>
        <v>239.57877273031716</v>
      </c>
      <c r="L193" s="2">
        <f ca="1">表格1[[#This Row],[第9年]]*(1+_xlfn.NORM.INV(RAND(),平均報酬率,平均標準差))</f>
        <v>269.92158042024823</v>
      </c>
    </row>
    <row r="194" spans="1:12" x14ac:dyDescent="0.25">
      <c r="A194" s="1">
        <v>166</v>
      </c>
      <c r="B194" s="1">
        <f t="shared" si="2"/>
        <v>100</v>
      </c>
      <c r="C194" s="2">
        <f ca="1">表格1[[#This Row],[期初]]*(1+_xlfn.NORM.INV(RAND(),平均報酬率,平均標準差))</f>
        <v>108.42541027632197</v>
      </c>
      <c r="D194" s="2">
        <f ca="1">表格1[[#This Row],[第1年]]*(1+_xlfn.NORM.INV(RAND(),平均報酬率,平均標準差))</f>
        <v>120.03726165541681</v>
      </c>
      <c r="E194" s="2">
        <f ca="1">表格1[[#This Row],[第2年]]*(1+_xlfn.NORM.INV(RAND(),平均報酬率,平均標準差))</f>
        <v>136.11643780445502</v>
      </c>
      <c r="F194" s="2">
        <f ca="1">表格1[[#This Row],[第3年]]*(1+_xlfn.NORM.INV(RAND(),平均報酬率,平均標準差))</f>
        <v>149.90386009173821</v>
      </c>
      <c r="G194" s="2">
        <f ca="1">表格1[[#This Row],[第4年]]*(1+_xlfn.NORM.INV(RAND(),平均報酬率,平均標準差))</f>
        <v>169.28999666483867</v>
      </c>
      <c r="H194" s="2">
        <f ca="1">表格1[[#This Row],[第5年]]*(1+_xlfn.NORM.INV(RAND(),平均報酬率,平均標準差))</f>
        <v>211.51105309750713</v>
      </c>
      <c r="I194" s="2">
        <f ca="1">表格1[[#This Row],[第6年]]*(1+_xlfn.NORM.INV(RAND(),平均報酬率,平均標準差))</f>
        <v>220.75078845014141</v>
      </c>
      <c r="J194" s="2">
        <f ca="1">表格1[[#This Row],[第7年]]*(1+_xlfn.NORM.INV(RAND(),平均報酬率,平均標準差))</f>
        <v>249.06428935320392</v>
      </c>
      <c r="K194" s="2">
        <f ca="1">表格1[[#This Row],[第8年]]*(1+_xlfn.NORM.INV(RAND(),平均報酬率,平均標準差))</f>
        <v>270.48812102288122</v>
      </c>
      <c r="L194" s="2">
        <f ca="1">表格1[[#This Row],[第9年]]*(1+_xlfn.NORM.INV(RAND(),平均報酬率,平均標準差))</f>
        <v>284.97902183939294</v>
      </c>
    </row>
    <row r="195" spans="1:12" x14ac:dyDescent="0.25">
      <c r="A195" s="1">
        <v>167</v>
      </c>
      <c r="B195" s="1">
        <f t="shared" si="2"/>
        <v>100</v>
      </c>
      <c r="C195" s="2">
        <f ca="1">表格1[[#This Row],[期初]]*(1+_xlfn.NORM.INV(RAND(),平均報酬率,平均標準差))</f>
        <v>112.40178785704651</v>
      </c>
      <c r="D195" s="2">
        <f ca="1">表格1[[#This Row],[第1年]]*(1+_xlfn.NORM.INV(RAND(),平均報酬率,平均標準差))</f>
        <v>127.34081554719545</v>
      </c>
      <c r="E195" s="2">
        <f ca="1">表格1[[#This Row],[第2年]]*(1+_xlfn.NORM.INV(RAND(),平均報酬率,平均標準差))</f>
        <v>147.96256667238583</v>
      </c>
      <c r="F195" s="2">
        <f ca="1">表格1[[#This Row],[第3年]]*(1+_xlfn.NORM.INV(RAND(),平均報酬率,平均標準差))</f>
        <v>169.47373165485496</v>
      </c>
      <c r="G195" s="2">
        <f ca="1">表格1[[#This Row],[第4年]]*(1+_xlfn.NORM.INV(RAND(),平均報酬率,平均標準差))</f>
        <v>187.9231189380406</v>
      </c>
      <c r="H195" s="2">
        <f ca="1">表格1[[#This Row],[第5年]]*(1+_xlfn.NORM.INV(RAND(),平均報酬率,平均標準差))</f>
        <v>213.33592071573625</v>
      </c>
      <c r="I195" s="2">
        <f ca="1">表格1[[#This Row],[第6年]]*(1+_xlfn.NORM.INV(RAND(),平均報酬率,平均標準差))</f>
        <v>244.49054586831215</v>
      </c>
      <c r="J195" s="2">
        <f ca="1">表格1[[#This Row],[第7年]]*(1+_xlfn.NORM.INV(RAND(),平均報酬率,平均標準差))</f>
        <v>266.19615541359991</v>
      </c>
      <c r="K195" s="2">
        <f ca="1">表格1[[#This Row],[第8年]]*(1+_xlfn.NORM.INV(RAND(),平均報酬率,平均標準差))</f>
        <v>297.24352580975551</v>
      </c>
      <c r="L195" s="2">
        <f ca="1">表格1[[#This Row],[第9年]]*(1+_xlfn.NORM.INV(RAND(),平均報酬率,平均標準差))</f>
        <v>302.64181931165808</v>
      </c>
    </row>
    <row r="196" spans="1:12" x14ac:dyDescent="0.25">
      <c r="A196" s="1">
        <v>168</v>
      </c>
      <c r="B196" s="1">
        <f t="shared" si="2"/>
        <v>100</v>
      </c>
      <c r="C196" s="2">
        <f ca="1">表格1[[#This Row],[期初]]*(1+_xlfn.NORM.INV(RAND(),平均報酬率,平均標準差))</f>
        <v>96.488596467721322</v>
      </c>
      <c r="D196" s="2">
        <f ca="1">表格1[[#This Row],[第1年]]*(1+_xlfn.NORM.INV(RAND(),平均報酬率,平均標準差))</f>
        <v>101.41349882535468</v>
      </c>
      <c r="E196" s="2">
        <f ca="1">表格1[[#This Row],[第2年]]*(1+_xlfn.NORM.INV(RAND(),平均報酬率,平均標準差))</f>
        <v>111.78370513992252</v>
      </c>
      <c r="F196" s="2">
        <f ca="1">表格1[[#This Row],[第3年]]*(1+_xlfn.NORM.INV(RAND(),平均報酬率,平均標準差))</f>
        <v>108.43120356586677</v>
      </c>
      <c r="G196" s="2">
        <f ca="1">表格1[[#This Row],[第4年]]*(1+_xlfn.NORM.INV(RAND(),平均報酬率,平均標準差))</f>
        <v>124.67681291498052</v>
      </c>
      <c r="H196" s="2">
        <f ca="1">表格1[[#This Row],[第5年]]*(1+_xlfn.NORM.INV(RAND(),平均報酬率,平均標準差))</f>
        <v>135.20703824906329</v>
      </c>
      <c r="I196" s="2">
        <f ca="1">表格1[[#This Row],[第6年]]*(1+_xlfn.NORM.INV(RAND(),平均報酬率,平均標準差))</f>
        <v>136.99798372250879</v>
      </c>
      <c r="J196" s="2">
        <f ca="1">表格1[[#This Row],[第7年]]*(1+_xlfn.NORM.INV(RAND(),平均報酬率,平均標準差))</f>
        <v>133.37713551951248</v>
      </c>
      <c r="K196" s="2">
        <f ca="1">表格1[[#This Row],[第8年]]*(1+_xlfn.NORM.INV(RAND(),平均報酬率,平均標準差))</f>
        <v>159.05674492626153</v>
      </c>
      <c r="L196" s="2">
        <f ca="1">表格1[[#This Row],[第9年]]*(1+_xlfn.NORM.INV(RAND(),平均報酬率,平均標準差))</f>
        <v>173.47423600352968</v>
      </c>
    </row>
    <row r="197" spans="1:12" x14ac:dyDescent="0.25">
      <c r="A197" s="1">
        <v>169</v>
      </c>
      <c r="B197" s="1">
        <f t="shared" si="2"/>
        <v>100</v>
      </c>
      <c r="C197" s="2">
        <f ca="1">表格1[[#This Row],[期初]]*(1+_xlfn.NORM.INV(RAND(),平均報酬率,平均標準差))</f>
        <v>98.104513068820992</v>
      </c>
      <c r="D197" s="2">
        <f ca="1">表格1[[#This Row],[第1年]]*(1+_xlfn.NORM.INV(RAND(),平均報酬率,平均標準差))</f>
        <v>104.33437727150294</v>
      </c>
      <c r="E197" s="2">
        <f ca="1">表格1[[#This Row],[第2年]]*(1+_xlfn.NORM.INV(RAND(),平均報酬率,平均標準差))</f>
        <v>109.8970169091027</v>
      </c>
      <c r="F197" s="2">
        <f ca="1">表格1[[#This Row],[第3年]]*(1+_xlfn.NORM.INV(RAND(),平均報酬率,平均標準差))</f>
        <v>118.12869117082292</v>
      </c>
      <c r="G197" s="2">
        <f ca="1">表格1[[#This Row],[第4年]]*(1+_xlfn.NORM.INV(RAND(),平均報酬率,平均標準差))</f>
        <v>126.73743138745662</v>
      </c>
      <c r="H197" s="2">
        <f ca="1">表格1[[#This Row],[第5年]]*(1+_xlfn.NORM.INV(RAND(),平均報酬率,平均標準差))</f>
        <v>146.699393118541</v>
      </c>
      <c r="I197" s="2">
        <f ca="1">表格1[[#This Row],[第6年]]*(1+_xlfn.NORM.INV(RAND(),平均報酬率,平均標準差))</f>
        <v>149.69172554177095</v>
      </c>
      <c r="J197" s="2">
        <f ca="1">表格1[[#This Row],[第7年]]*(1+_xlfn.NORM.INV(RAND(),平均報酬率,平均標準差))</f>
        <v>181.56466904394938</v>
      </c>
      <c r="K197" s="2">
        <f ca="1">表格1[[#This Row],[第8年]]*(1+_xlfn.NORM.INV(RAND(),平均報酬率,平均標準差))</f>
        <v>180.4280370419321</v>
      </c>
      <c r="L197" s="2">
        <f ca="1">表格1[[#This Row],[第9年]]*(1+_xlfn.NORM.INV(RAND(),平均報酬率,平均標準差))</f>
        <v>170.0210300474256</v>
      </c>
    </row>
    <row r="198" spans="1:12" x14ac:dyDescent="0.25">
      <c r="A198" s="1">
        <v>170</v>
      </c>
      <c r="B198" s="1">
        <f t="shared" si="2"/>
        <v>100</v>
      </c>
      <c r="C198" s="2">
        <f ca="1">表格1[[#This Row],[期初]]*(1+_xlfn.NORM.INV(RAND(),平均報酬率,平均標準差))</f>
        <v>103.91615462420208</v>
      </c>
      <c r="D198" s="2">
        <f ca="1">表格1[[#This Row],[第1年]]*(1+_xlfn.NORM.INV(RAND(),平均報酬率,平均標準差))</f>
        <v>104.27581400903549</v>
      </c>
      <c r="E198" s="2">
        <f ca="1">表格1[[#This Row],[第2年]]*(1+_xlfn.NORM.INV(RAND(),平均報酬率,平均標準差))</f>
        <v>112.84391751350333</v>
      </c>
      <c r="F198" s="2">
        <f ca="1">表格1[[#This Row],[第3年]]*(1+_xlfn.NORM.INV(RAND(),平均報酬率,平均標準差))</f>
        <v>114.58416303147182</v>
      </c>
      <c r="G198" s="2">
        <f ca="1">表格1[[#This Row],[第4年]]*(1+_xlfn.NORM.INV(RAND(),平均報酬率,平均標準差))</f>
        <v>128.3646462477555</v>
      </c>
      <c r="H198" s="2">
        <f ca="1">表格1[[#This Row],[第5年]]*(1+_xlfn.NORM.INV(RAND(),平均報酬率,平均標準差))</f>
        <v>139.79608568477838</v>
      </c>
      <c r="I198" s="2">
        <f ca="1">表格1[[#This Row],[第6年]]*(1+_xlfn.NORM.INV(RAND(),平均報酬率,平均標準差))</f>
        <v>140.95481798029448</v>
      </c>
      <c r="J198" s="2">
        <f ca="1">表格1[[#This Row],[第7年]]*(1+_xlfn.NORM.INV(RAND(),平均報酬率,平均標準差))</f>
        <v>158.18915233610826</v>
      </c>
      <c r="K198" s="2">
        <f ca="1">表格1[[#This Row],[第8年]]*(1+_xlfn.NORM.INV(RAND(),平均報酬率,平均標準差))</f>
        <v>173.69858321123229</v>
      </c>
      <c r="L198" s="2">
        <f ca="1">表格1[[#This Row],[第9年]]*(1+_xlfn.NORM.INV(RAND(),平均報酬率,平均標準差))</f>
        <v>159.28686138845768</v>
      </c>
    </row>
    <row r="199" spans="1:12" x14ac:dyDescent="0.25">
      <c r="A199" s="1">
        <v>171</v>
      </c>
      <c r="B199" s="1">
        <f t="shared" si="2"/>
        <v>100</v>
      </c>
      <c r="C199" s="2">
        <f ca="1">表格1[[#This Row],[期初]]*(1+_xlfn.NORM.INV(RAND(),平均報酬率,平均標準差))</f>
        <v>103.29754971107459</v>
      </c>
      <c r="D199" s="2">
        <f ca="1">表格1[[#This Row],[第1年]]*(1+_xlfn.NORM.INV(RAND(),平均報酬率,平均標準差))</f>
        <v>114.61993989187818</v>
      </c>
      <c r="E199" s="2">
        <f ca="1">表格1[[#This Row],[第2年]]*(1+_xlfn.NORM.INV(RAND(),平均報酬率,平均標準差))</f>
        <v>139.29314809909809</v>
      </c>
      <c r="F199" s="2">
        <f ca="1">表格1[[#This Row],[第3年]]*(1+_xlfn.NORM.INV(RAND(),平均報酬率,平均標準差))</f>
        <v>161.02802779438804</v>
      </c>
      <c r="G199" s="2">
        <f ca="1">表格1[[#This Row],[第4年]]*(1+_xlfn.NORM.INV(RAND(),平均報酬率,平均標準差))</f>
        <v>169.25749716882839</v>
      </c>
      <c r="H199" s="2">
        <f ca="1">表格1[[#This Row],[第5年]]*(1+_xlfn.NORM.INV(RAND(),平均報酬率,平均標準差))</f>
        <v>182.82623535757526</v>
      </c>
      <c r="I199" s="2">
        <f ca="1">表格1[[#This Row],[第6年]]*(1+_xlfn.NORM.INV(RAND(),平均報酬率,平均標準差))</f>
        <v>188.51518471106641</v>
      </c>
      <c r="J199" s="2">
        <f ca="1">表格1[[#This Row],[第7年]]*(1+_xlfn.NORM.INV(RAND(),平均報酬率,平均標準差))</f>
        <v>208.41962128691225</v>
      </c>
      <c r="K199" s="2">
        <f ca="1">表格1[[#This Row],[第8年]]*(1+_xlfn.NORM.INV(RAND(),平均報酬率,平均標準差))</f>
        <v>227.54331679452557</v>
      </c>
      <c r="L199" s="2">
        <f ca="1">表格1[[#This Row],[第9年]]*(1+_xlfn.NORM.INV(RAND(),平均報酬率,平均標準差))</f>
        <v>260.43495213184292</v>
      </c>
    </row>
    <row r="200" spans="1:12" x14ac:dyDescent="0.25">
      <c r="A200" s="1">
        <v>172</v>
      </c>
      <c r="B200" s="1">
        <f t="shared" si="2"/>
        <v>100</v>
      </c>
      <c r="C200" s="2">
        <f ca="1">表格1[[#This Row],[期初]]*(1+_xlfn.NORM.INV(RAND(),平均報酬率,平均標準差))</f>
        <v>116.25988150862399</v>
      </c>
      <c r="D200" s="2">
        <f ca="1">表格1[[#This Row],[第1年]]*(1+_xlfn.NORM.INV(RAND(),平均報酬率,平均標準差))</f>
        <v>113.3958745529487</v>
      </c>
      <c r="E200" s="2">
        <f ca="1">表格1[[#This Row],[第2年]]*(1+_xlfn.NORM.INV(RAND(),平均報酬率,平均標準差))</f>
        <v>123.11893582524129</v>
      </c>
      <c r="F200" s="2">
        <f ca="1">表格1[[#This Row],[第3年]]*(1+_xlfn.NORM.INV(RAND(),平均報酬率,平均標準差))</f>
        <v>127.00951106886825</v>
      </c>
      <c r="G200" s="2">
        <f ca="1">表格1[[#This Row],[第4年]]*(1+_xlfn.NORM.INV(RAND(),平均報酬率,平均標準差))</f>
        <v>135.5736912977757</v>
      </c>
      <c r="H200" s="2">
        <f ca="1">表格1[[#This Row],[第5年]]*(1+_xlfn.NORM.INV(RAND(),平均報酬率,平均標準差))</f>
        <v>153.41033693009058</v>
      </c>
      <c r="I200" s="2">
        <f ca="1">表格1[[#This Row],[第6年]]*(1+_xlfn.NORM.INV(RAND(),平均報酬率,平均標準差))</f>
        <v>157.77356344719936</v>
      </c>
      <c r="J200" s="2">
        <f ca="1">表格1[[#This Row],[第7年]]*(1+_xlfn.NORM.INV(RAND(),平均報酬率,平均標準差))</f>
        <v>159.54224458834793</v>
      </c>
      <c r="K200" s="2">
        <f ca="1">表格1[[#This Row],[第8年]]*(1+_xlfn.NORM.INV(RAND(),平均報酬率,平均標準差))</f>
        <v>184.59855350477579</v>
      </c>
      <c r="L200" s="2">
        <f ca="1">表格1[[#This Row],[第9年]]*(1+_xlfn.NORM.INV(RAND(),平均報酬率,平均標準差))</f>
        <v>197.72262021274568</v>
      </c>
    </row>
    <row r="201" spans="1:12" x14ac:dyDescent="0.25">
      <c r="A201" s="1">
        <v>173</v>
      </c>
      <c r="B201" s="1">
        <f t="shared" si="2"/>
        <v>100</v>
      </c>
      <c r="C201" s="2">
        <f ca="1">表格1[[#This Row],[期初]]*(1+_xlfn.NORM.INV(RAND(),平均報酬率,平均標準差))</f>
        <v>107.57968114845436</v>
      </c>
      <c r="D201" s="2">
        <f ca="1">表格1[[#This Row],[第1年]]*(1+_xlfn.NORM.INV(RAND(),平均報酬率,平均標準差))</f>
        <v>111.16763269765049</v>
      </c>
      <c r="E201" s="2">
        <f ca="1">表格1[[#This Row],[第2年]]*(1+_xlfn.NORM.INV(RAND(),平均報酬率,平均標準差))</f>
        <v>126.71564892122051</v>
      </c>
      <c r="F201" s="2">
        <f ca="1">表格1[[#This Row],[第3年]]*(1+_xlfn.NORM.INV(RAND(),平均報酬率,平均標準差))</f>
        <v>136.96298455185305</v>
      </c>
      <c r="G201" s="2">
        <f ca="1">表格1[[#This Row],[第4年]]*(1+_xlfn.NORM.INV(RAND(),平均報酬率,平均標準差))</f>
        <v>146.42073921402215</v>
      </c>
      <c r="H201" s="2">
        <f ca="1">表格1[[#This Row],[第5年]]*(1+_xlfn.NORM.INV(RAND(),平均報酬率,平均標準差))</f>
        <v>170.03247385851003</v>
      </c>
      <c r="I201" s="2">
        <f ca="1">表格1[[#This Row],[第6年]]*(1+_xlfn.NORM.INV(RAND(),平均報酬率,平均標準差))</f>
        <v>170.72152742795475</v>
      </c>
      <c r="J201" s="2">
        <f ca="1">表格1[[#This Row],[第7年]]*(1+_xlfn.NORM.INV(RAND(),平均報酬率,平均標準差))</f>
        <v>187.34099842996994</v>
      </c>
      <c r="K201" s="2">
        <f ca="1">表格1[[#This Row],[第8年]]*(1+_xlfn.NORM.INV(RAND(),平均報酬率,平均標準差))</f>
        <v>213.8901167278095</v>
      </c>
      <c r="L201" s="2">
        <f ca="1">表格1[[#This Row],[第9年]]*(1+_xlfn.NORM.INV(RAND(),平均報酬率,平均標準差))</f>
        <v>253.34175940142345</v>
      </c>
    </row>
    <row r="202" spans="1:12" x14ac:dyDescent="0.25">
      <c r="A202" s="1">
        <v>174</v>
      </c>
      <c r="B202" s="1">
        <f t="shared" si="2"/>
        <v>100</v>
      </c>
      <c r="C202" s="2">
        <f ca="1">表格1[[#This Row],[期初]]*(1+_xlfn.NORM.INV(RAND(),平均報酬率,平均標準差))</f>
        <v>111.71064074378343</v>
      </c>
      <c r="D202" s="2">
        <f ca="1">表格1[[#This Row],[第1年]]*(1+_xlfn.NORM.INV(RAND(),平均報酬率,平均標準差))</f>
        <v>117.18413905712291</v>
      </c>
      <c r="E202" s="2">
        <f ca="1">表格1[[#This Row],[第2年]]*(1+_xlfn.NORM.INV(RAND(),平均報酬率,平均標準差))</f>
        <v>129.86809588999856</v>
      </c>
      <c r="F202" s="2">
        <f ca="1">表格1[[#This Row],[第3年]]*(1+_xlfn.NORM.INV(RAND(),平均報酬率,平均標準差))</f>
        <v>145.04869318813806</v>
      </c>
      <c r="G202" s="2">
        <f ca="1">表格1[[#This Row],[第4年]]*(1+_xlfn.NORM.INV(RAND(),平均報酬率,平均標準差))</f>
        <v>146.13905950920261</v>
      </c>
      <c r="H202" s="2">
        <f ca="1">表格1[[#This Row],[第5年]]*(1+_xlfn.NORM.INV(RAND(),平均報酬率,平均標準差))</f>
        <v>150.16776096315019</v>
      </c>
      <c r="I202" s="2">
        <f ca="1">表格1[[#This Row],[第6年]]*(1+_xlfn.NORM.INV(RAND(),平均報酬率,平均標準差))</f>
        <v>162.7236321517212</v>
      </c>
      <c r="J202" s="2">
        <f ca="1">表格1[[#This Row],[第7年]]*(1+_xlfn.NORM.INV(RAND(),平均報酬率,平均標準差))</f>
        <v>175.65715787572029</v>
      </c>
      <c r="K202" s="2">
        <f ca="1">表格1[[#This Row],[第8年]]*(1+_xlfn.NORM.INV(RAND(),平均報酬率,平均標準差))</f>
        <v>193.07742363342516</v>
      </c>
      <c r="L202" s="2">
        <f ca="1">表格1[[#This Row],[第9年]]*(1+_xlfn.NORM.INV(RAND(),平均報酬率,平均標準差))</f>
        <v>208.93436448168384</v>
      </c>
    </row>
    <row r="203" spans="1:12" x14ac:dyDescent="0.25">
      <c r="A203" s="1">
        <v>175</v>
      </c>
      <c r="B203" s="1">
        <f t="shared" si="2"/>
        <v>100</v>
      </c>
      <c r="C203" s="2">
        <f ca="1">表格1[[#This Row],[期初]]*(1+_xlfn.NORM.INV(RAND(),平均報酬率,平均標準差))</f>
        <v>111.65678370047002</v>
      </c>
      <c r="D203" s="2">
        <f ca="1">表格1[[#This Row],[第1年]]*(1+_xlfn.NORM.INV(RAND(),平均報酬率,平均標準差))</f>
        <v>110.45908439135641</v>
      </c>
      <c r="E203" s="2">
        <f ca="1">表格1[[#This Row],[第2年]]*(1+_xlfn.NORM.INV(RAND(),平均報酬率,平均標準差))</f>
        <v>132.28495421116389</v>
      </c>
      <c r="F203" s="2">
        <f ca="1">表格1[[#This Row],[第3年]]*(1+_xlfn.NORM.INV(RAND(),平均報酬率,平均標準差))</f>
        <v>144.33672580998686</v>
      </c>
      <c r="G203" s="2">
        <f ca="1">表格1[[#This Row],[第4年]]*(1+_xlfn.NORM.INV(RAND(),平均報酬率,平均標準差))</f>
        <v>148.75622897604362</v>
      </c>
      <c r="H203" s="2">
        <f ca="1">表格1[[#This Row],[第5年]]*(1+_xlfn.NORM.INV(RAND(),平均報酬率,平均標準差))</f>
        <v>164.73150334259583</v>
      </c>
      <c r="I203" s="2">
        <f ca="1">表格1[[#This Row],[第6年]]*(1+_xlfn.NORM.INV(RAND(),平均報酬率,平均標準差))</f>
        <v>181.15887538873804</v>
      </c>
      <c r="J203" s="2">
        <f ca="1">表格1[[#This Row],[第7年]]*(1+_xlfn.NORM.INV(RAND(),平均報酬率,平均標準差))</f>
        <v>200.29572235377202</v>
      </c>
      <c r="K203" s="2">
        <f ca="1">表格1[[#This Row],[第8年]]*(1+_xlfn.NORM.INV(RAND(),平均報酬率,平均標準差))</f>
        <v>202.35180584098651</v>
      </c>
      <c r="L203" s="2">
        <f ca="1">表格1[[#This Row],[第9年]]*(1+_xlfn.NORM.INV(RAND(),平均報酬率,平均標準差))</f>
        <v>213.95155202198072</v>
      </c>
    </row>
    <row r="204" spans="1:12" x14ac:dyDescent="0.25">
      <c r="A204" s="1">
        <v>176</v>
      </c>
      <c r="B204" s="1">
        <f t="shared" si="2"/>
        <v>100</v>
      </c>
      <c r="C204" s="2">
        <f ca="1">表格1[[#This Row],[期初]]*(1+_xlfn.NORM.INV(RAND(),平均報酬率,平均標準差))</f>
        <v>106.83345922312716</v>
      </c>
      <c r="D204" s="2">
        <f ca="1">表格1[[#This Row],[第1年]]*(1+_xlfn.NORM.INV(RAND(),平均報酬率,平均標準差))</f>
        <v>106.45661273074704</v>
      </c>
      <c r="E204" s="2">
        <f ca="1">表格1[[#This Row],[第2年]]*(1+_xlfn.NORM.INV(RAND(),平均報酬率,平均標準差))</f>
        <v>116.52071061603314</v>
      </c>
      <c r="F204" s="2">
        <f ca="1">表格1[[#This Row],[第3年]]*(1+_xlfn.NORM.INV(RAND(),平均報酬率,平均標準差))</f>
        <v>111.54734262319258</v>
      </c>
      <c r="G204" s="2">
        <f ca="1">表格1[[#This Row],[第4年]]*(1+_xlfn.NORM.INV(RAND(),平均報酬率,平均標準差))</f>
        <v>125.34357719293342</v>
      </c>
      <c r="H204" s="2">
        <f ca="1">表格1[[#This Row],[第5年]]*(1+_xlfn.NORM.INV(RAND(),平均報酬率,平均標準差))</f>
        <v>138.88337164558641</v>
      </c>
      <c r="I204" s="2">
        <f ca="1">表格1[[#This Row],[第6年]]*(1+_xlfn.NORM.INV(RAND(),平均報酬率,平均標準差))</f>
        <v>148.61390951539386</v>
      </c>
      <c r="J204" s="2">
        <f ca="1">表格1[[#This Row],[第7年]]*(1+_xlfn.NORM.INV(RAND(),平均報酬率,平均標準差))</f>
        <v>162.42391187762306</v>
      </c>
      <c r="K204" s="2">
        <f ca="1">表格1[[#This Row],[第8年]]*(1+_xlfn.NORM.INV(RAND(),平均報酬率,平均標準差))</f>
        <v>180.55354509085313</v>
      </c>
      <c r="L204" s="2">
        <f ca="1">表格1[[#This Row],[第9年]]*(1+_xlfn.NORM.INV(RAND(),平均報酬率,平均標準差))</f>
        <v>187.21336536627851</v>
      </c>
    </row>
    <row r="205" spans="1:12" x14ac:dyDescent="0.25">
      <c r="A205" s="1">
        <v>177</v>
      </c>
      <c r="B205" s="1">
        <f t="shared" si="2"/>
        <v>100</v>
      </c>
      <c r="C205" s="2">
        <f ca="1">表格1[[#This Row],[期初]]*(1+_xlfn.NORM.INV(RAND(),平均報酬率,平均標準差))</f>
        <v>103.37643127607406</v>
      </c>
      <c r="D205" s="2">
        <f ca="1">表格1[[#This Row],[第1年]]*(1+_xlfn.NORM.INV(RAND(),平均報酬率,平均標準差))</f>
        <v>119.55302509646111</v>
      </c>
      <c r="E205" s="2">
        <f ca="1">表格1[[#This Row],[第2年]]*(1+_xlfn.NORM.INV(RAND(),平均報酬率,平均標準差))</f>
        <v>122.5146654546304</v>
      </c>
      <c r="F205" s="2">
        <f ca="1">表格1[[#This Row],[第3年]]*(1+_xlfn.NORM.INV(RAND(),平均報酬率,平均標準差))</f>
        <v>134.7321239674894</v>
      </c>
      <c r="G205" s="2">
        <f ca="1">表格1[[#This Row],[第4年]]*(1+_xlfn.NORM.INV(RAND(),平均報酬率,平均標準差))</f>
        <v>156.03792383583342</v>
      </c>
      <c r="H205" s="2">
        <f ca="1">表格1[[#This Row],[第5年]]*(1+_xlfn.NORM.INV(RAND(),平均報酬率,平均標準差))</f>
        <v>148.70101595947622</v>
      </c>
      <c r="I205" s="2">
        <f ca="1">表格1[[#This Row],[第6年]]*(1+_xlfn.NORM.INV(RAND(),平均報酬率,平均標準差))</f>
        <v>148.37587477202223</v>
      </c>
      <c r="J205" s="2">
        <f ca="1">表格1[[#This Row],[第7年]]*(1+_xlfn.NORM.INV(RAND(),平均報酬率,平均標準差))</f>
        <v>152.71382448823348</v>
      </c>
      <c r="K205" s="2">
        <f ca="1">表格1[[#This Row],[第8年]]*(1+_xlfn.NORM.INV(RAND(),平均報酬率,平均標準差))</f>
        <v>177.83940787729455</v>
      </c>
      <c r="L205" s="2">
        <f ca="1">表格1[[#This Row],[第9年]]*(1+_xlfn.NORM.INV(RAND(),平均報酬率,平均標準差))</f>
        <v>194.70533995837579</v>
      </c>
    </row>
    <row r="206" spans="1:12" x14ac:dyDescent="0.25">
      <c r="A206" s="1">
        <v>178</v>
      </c>
      <c r="B206" s="1">
        <f t="shared" si="2"/>
        <v>100</v>
      </c>
      <c r="C206" s="2">
        <f ca="1">表格1[[#This Row],[期初]]*(1+_xlfn.NORM.INV(RAND(),平均報酬率,平均標準差))</f>
        <v>114.95634666672598</v>
      </c>
      <c r="D206" s="2">
        <f ca="1">表格1[[#This Row],[第1年]]*(1+_xlfn.NORM.INV(RAND(),平均報酬率,平均標準差))</f>
        <v>115.67478109030255</v>
      </c>
      <c r="E206" s="2">
        <f ca="1">表格1[[#This Row],[第2年]]*(1+_xlfn.NORM.INV(RAND(),平均報酬率,平均標準差))</f>
        <v>131.58310122906255</v>
      </c>
      <c r="F206" s="2">
        <f ca="1">表格1[[#This Row],[第3年]]*(1+_xlfn.NORM.INV(RAND(),平均報酬率,平均標準差))</f>
        <v>142.86657973869941</v>
      </c>
      <c r="G206" s="2">
        <f ca="1">表格1[[#This Row],[第4年]]*(1+_xlfn.NORM.INV(RAND(),平均報酬率,平均標準差))</f>
        <v>151.80666781177749</v>
      </c>
      <c r="H206" s="2">
        <f ca="1">表格1[[#This Row],[第5年]]*(1+_xlfn.NORM.INV(RAND(),平均報酬率,平均標準差))</f>
        <v>172.50632295948859</v>
      </c>
      <c r="I206" s="2">
        <f ca="1">表格1[[#This Row],[第6年]]*(1+_xlfn.NORM.INV(RAND(),平均報酬率,平均標準差))</f>
        <v>197.04182645958178</v>
      </c>
      <c r="J206" s="2">
        <f ca="1">表格1[[#This Row],[第7年]]*(1+_xlfn.NORM.INV(RAND(),平均報酬率,平均標準差))</f>
        <v>215.70703814920338</v>
      </c>
      <c r="K206" s="2">
        <f ca="1">表格1[[#This Row],[第8年]]*(1+_xlfn.NORM.INV(RAND(),平均報酬率,平均標準差))</f>
        <v>231.39600557893303</v>
      </c>
      <c r="L206" s="2">
        <f ca="1">表格1[[#This Row],[第9年]]*(1+_xlfn.NORM.INV(RAND(),平均報酬率,平均標準差))</f>
        <v>261.39438137249613</v>
      </c>
    </row>
    <row r="207" spans="1:12" x14ac:dyDescent="0.25">
      <c r="A207" s="1">
        <v>179</v>
      </c>
      <c r="B207" s="1">
        <f t="shared" si="2"/>
        <v>100</v>
      </c>
      <c r="C207" s="2">
        <f ca="1">表格1[[#This Row],[期初]]*(1+_xlfn.NORM.INV(RAND(),平均報酬率,平均標準差))</f>
        <v>103.90792236359145</v>
      </c>
      <c r="D207" s="2">
        <f ca="1">表格1[[#This Row],[第1年]]*(1+_xlfn.NORM.INV(RAND(),平均報酬率,平均標準差))</f>
        <v>93.426172852557201</v>
      </c>
      <c r="E207" s="2">
        <f ca="1">表格1[[#This Row],[第2年]]*(1+_xlfn.NORM.INV(RAND(),平均報酬率,平均標準差))</f>
        <v>104.79963064772321</v>
      </c>
      <c r="F207" s="2">
        <f ca="1">表格1[[#This Row],[第3年]]*(1+_xlfn.NORM.INV(RAND(),平均報酬率,平均標準差))</f>
        <v>111.50819311060165</v>
      </c>
      <c r="G207" s="2">
        <f ca="1">表格1[[#This Row],[第4年]]*(1+_xlfn.NORM.INV(RAND(),平均報酬率,平均標準差))</f>
        <v>119.54678630148699</v>
      </c>
      <c r="H207" s="2">
        <f ca="1">表格1[[#This Row],[第5年]]*(1+_xlfn.NORM.INV(RAND(),平均報酬率,平均標準差))</f>
        <v>125.68050259302242</v>
      </c>
      <c r="I207" s="2">
        <f ca="1">表格1[[#This Row],[第6年]]*(1+_xlfn.NORM.INV(RAND(),平均報酬率,平均標準差))</f>
        <v>140.58399307740879</v>
      </c>
      <c r="J207" s="2">
        <f ca="1">表格1[[#This Row],[第7年]]*(1+_xlfn.NORM.INV(RAND(),平均報酬率,平均標準差))</f>
        <v>144.21942964934044</v>
      </c>
      <c r="K207" s="2">
        <f ca="1">表格1[[#This Row],[第8年]]*(1+_xlfn.NORM.INV(RAND(),平均報酬率,平均標準差))</f>
        <v>146.50446733108231</v>
      </c>
      <c r="L207" s="2">
        <f ca="1">表格1[[#This Row],[第9年]]*(1+_xlfn.NORM.INV(RAND(),平均報酬率,平均標準差))</f>
        <v>162.96395504542056</v>
      </c>
    </row>
    <row r="208" spans="1:12" x14ac:dyDescent="0.25">
      <c r="A208" s="1">
        <v>180</v>
      </c>
      <c r="B208" s="1">
        <f t="shared" si="2"/>
        <v>100</v>
      </c>
      <c r="C208" s="2">
        <f ca="1">表格1[[#This Row],[期初]]*(1+_xlfn.NORM.INV(RAND(),平均報酬率,平均標準差))</f>
        <v>106.15709672501079</v>
      </c>
      <c r="D208" s="2">
        <f ca="1">表格1[[#This Row],[第1年]]*(1+_xlfn.NORM.INV(RAND(),平均報酬率,平均標準差))</f>
        <v>114.53206411714076</v>
      </c>
      <c r="E208" s="2">
        <f ca="1">表格1[[#This Row],[第2年]]*(1+_xlfn.NORM.INV(RAND(),平均報酬率,平均標準差))</f>
        <v>120.94973985836647</v>
      </c>
      <c r="F208" s="2">
        <f ca="1">表格1[[#This Row],[第3年]]*(1+_xlfn.NORM.INV(RAND(),平均報酬率,平均標準差))</f>
        <v>127.56717062019564</v>
      </c>
      <c r="G208" s="2">
        <f ca="1">表格1[[#This Row],[第4年]]*(1+_xlfn.NORM.INV(RAND(),平均報酬率,平均標準差))</f>
        <v>135.7781092633133</v>
      </c>
      <c r="H208" s="2">
        <f ca="1">表格1[[#This Row],[第5年]]*(1+_xlfn.NORM.INV(RAND(),平均報酬率,平均標準差))</f>
        <v>147.21658985536928</v>
      </c>
      <c r="I208" s="2">
        <f ca="1">表格1[[#This Row],[第6年]]*(1+_xlfn.NORM.INV(RAND(),平均報酬率,平均標準差))</f>
        <v>166.87356383038704</v>
      </c>
      <c r="J208" s="2">
        <f ca="1">表格1[[#This Row],[第7年]]*(1+_xlfn.NORM.INV(RAND(),平均報酬率,平均標準差))</f>
        <v>176.2292968427225</v>
      </c>
      <c r="K208" s="2">
        <f ca="1">表格1[[#This Row],[第8年]]*(1+_xlfn.NORM.INV(RAND(),平均報酬率,平均標準差))</f>
        <v>190.40513347747194</v>
      </c>
      <c r="L208" s="2">
        <f ca="1">表格1[[#This Row],[第9年]]*(1+_xlfn.NORM.INV(RAND(),平均報酬率,平均標準差))</f>
        <v>196.40971937488129</v>
      </c>
    </row>
    <row r="209" spans="1:12" x14ac:dyDescent="0.25">
      <c r="A209" s="1">
        <v>181</v>
      </c>
      <c r="B209" s="1">
        <f t="shared" si="2"/>
        <v>100</v>
      </c>
      <c r="C209" s="2">
        <f ca="1">表格1[[#This Row],[期初]]*(1+_xlfn.NORM.INV(RAND(),平均報酬率,平均標準差))</f>
        <v>105.89395263012929</v>
      </c>
      <c r="D209" s="2">
        <f ca="1">表格1[[#This Row],[第1年]]*(1+_xlfn.NORM.INV(RAND(),平均報酬率,平均標準差))</f>
        <v>115.96893371917379</v>
      </c>
      <c r="E209" s="2">
        <f ca="1">表格1[[#This Row],[第2年]]*(1+_xlfn.NORM.INV(RAND(),平均報酬率,平均標準差))</f>
        <v>123.36187102115008</v>
      </c>
      <c r="F209" s="2">
        <f ca="1">表格1[[#This Row],[第3年]]*(1+_xlfn.NORM.INV(RAND(),平均報酬率,平均標準差))</f>
        <v>140.85568641739866</v>
      </c>
      <c r="G209" s="2">
        <f ca="1">表格1[[#This Row],[第4年]]*(1+_xlfn.NORM.INV(RAND(),平均報酬率,平均標準差))</f>
        <v>160.88663156385809</v>
      </c>
      <c r="H209" s="2">
        <f ca="1">表格1[[#This Row],[第5年]]*(1+_xlfn.NORM.INV(RAND(),平均報酬率,平均標準差))</f>
        <v>162.13323128259933</v>
      </c>
      <c r="I209" s="2">
        <f ca="1">表格1[[#This Row],[第6年]]*(1+_xlfn.NORM.INV(RAND(),平均報酬率,平均標準差))</f>
        <v>193.31052509222494</v>
      </c>
      <c r="J209" s="2">
        <f ca="1">表格1[[#This Row],[第7年]]*(1+_xlfn.NORM.INV(RAND(),平均報酬率,平均標準差))</f>
        <v>206.70519465315019</v>
      </c>
      <c r="K209" s="2">
        <f ca="1">表格1[[#This Row],[第8年]]*(1+_xlfn.NORM.INV(RAND(),平均報酬率,平均標準差))</f>
        <v>230.65444128591352</v>
      </c>
      <c r="L209" s="2">
        <f ca="1">表格1[[#This Row],[第9年]]*(1+_xlfn.NORM.INV(RAND(),平均報酬率,平均標準差))</f>
        <v>242.66481011975088</v>
      </c>
    </row>
    <row r="210" spans="1:12" x14ac:dyDescent="0.25">
      <c r="A210" s="1">
        <v>182</v>
      </c>
      <c r="B210" s="1">
        <f t="shared" si="2"/>
        <v>100</v>
      </c>
      <c r="C210" s="2">
        <f ca="1">表格1[[#This Row],[期初]]*(1+_xlfn.NORM.INV(RAND(),平均報酬率,平均標準差))</f>
        <v>110.96149803318644</v>
      </c>
      <c r="D210" s="2">
        <f ca="1">表格1[[#This Row],[第1年]]*(1+_xlfn.NORM.INV(RAND(),平均報酬率,平均標準差))</f>
        <v>119.24420467291256</v>
      </c>
      <c r="E210" s="2">
        <f ca="1">表格1[[#This Row],[第2年]]*(1+_xlfn.NORM.INV(RAND(),平均報酬率,平均標準差))</f>
        <v>134.21833805847027</v>
      </c>
      <c r="F210" s="2">
        <f ca="1">表格1[[#This Row],[第3年]]*(1+_xlfn.NORM.INV(RAND(),平均報酬率,平均標準差))</f>
        <v>151.07368029710995</v>
      </c>
      <c r="G210" s="2">
        <f ca="1">表格1[[#This Row],[第4年]]*(1+_xlfn.NORM.INV(RAND(),平均報酬率,平均標準差))</f>
        <v>160.99610831720494</v>
      </c>
      <c r="H210" s="2">
        <f ca="1">表格1[[#This Row],[第5年]]*(1+_xlfn.NORM.INV(RAND(),平均報酬率,平均標準差))</f>
        <v>164.7671584554916</v>
      </c>
      <c r="I210" s="2">
        <f ca="1">表格1[[#This Row],[第6年]]*(1+_xlfn.NORM.INV(RAND(),平均報酬率,平均標準差))</f>
        <v>158.21508039494753</v>
      </c>
      <c r="J210" s="2">
        <f ca="1">表格1[[#This Row],[第7年]]*(1+_xlfn.NORM.INV(RAND(),平均報酬率,平均標準差))</f>
        <v>162.39535531501286</v>
      </c>
      <c r="K210" s="2">
        <f ca="1">表格1[[#This Row],[第8年]]*(1+_xlfn.NORM.INV(RAND(),平均報酬率,平均標準差))</f>
        <v>179.8033410975747</v>
      </c>
      <c r="L210" s="2">
        <f ca="1">表格1[[#This Row],[第9年]]*(1+_xlfn.NORM.INV(RAND(),平均報酬率,平均標準差))</f>
        <v>191.10767482530434</v>
      </c>
    </row>
    <row r="211" spans="1:12" x14ac:dyDescent="0.25">
      <c r="A211" s="1">
        <v>183</v>
      </c>
      <c r="B211" s="1">
        <f t="shared" si="2"/>
        <v>100</v>
      </c>
      <c r="C211" s="2">
        <f ca="1">表格1[[#This Row],[期初]]*(1+_xlfn.NORM.INV(RAND(),平均報酬率,平均標準差))</f>
        <v>104.40441741701356</v>
      </c>
      <c r="D211" s="2">
        <f ca="1">表格1[[#This Row],[第1年]]*(1+_xlfn.NORM.INV(RAND(),平均報酬率,平均標準差))</f>
        <v>110.15217124762957</v>
      </c>
      <c r="E211" s="2">
        <f ca="1">表格1[[#This Row],[第2年]]*(1+_xlfn.NORM.INV(RAND(),平均報酬率,平均標準差))</f>
        <v>123.08501623855312</v>
      </c>
      <c r="F211" s="2">
        <f ca="1">表格1[[#This Row],[第3年]]*(1+_xlfn.NORM.INV(RAND(),平均報酬率,平均標準差))</f>
        <v>138.62084983214078</v>
      </c>
      <c r="G211" s="2">
        <f ca="1">表格1[[#This Row],[第4年]]*(1+_xlfn.NORM.INV(RAND(),平均報酬率,平均標準差))</f>
        <v>147.07419951767565</v>
      </c>
      <c r="H211" s="2">
        <f ca="1">表格1[[#This Row],[第5年]]*(1+_xlfn.NORM.INV(RAND(),平均報酬率,平均標準差))</f>
        <v>175.31668215600456</v>
      </c>
      <c r="I211" s="2">
        <f ca="1">表格1[[#This Row],[第6年]]*(1+_xlfn.NORM.INV(RAND(),平均報酬率,平均標準差))</f>
        <v>197.11281153218366</v>
      </c>
      <c r="J211" s="2">
        <f ca="1">表格1[[#This Row],[第7年]]*(1+_xlfn.NORM.INV(RAND(),平均報酬率,平均標準差))</f>
        <v>205.92496039122926</v>
      </c>
      <c r="K211" s="2">
        <f ca="1">表格1[[#This Row],[第8年]]*(1+_xlfn.NORM.INV(RAND(),平均報酬率,平均標準差))</f>
        <v>212.34259729833954</v>
      </c>
      <c r="L211" s="2">
        <f ca="1">表格1[[#This Row],[第9年]]*(1+_xlfn.NORM.INV(RAND(),平均報酬率,平均標準差))</f>
        <v>236.94925698203446</v>
      </c>
    </row>
    <row r="212" spans="1:12" x14ac:dyDescent="0.25">
      <c r="A212" s="1">
        <v>184</v>
      </c>
      <c r="B212" s="1">
        <f t="shared" si="2"/>
        <v>100</v>
      </c>
      <c r="C212" s="2">
        <f ca="1">表格1[[#This Row],[期初]]*(1+_xlfn.NORM.INV(RAND(),平均報酬率,平均標準差))</f>
        <v>110.65789148462584</v>
      </c>
      <c r="D212" s="2">
        <f ca="1">表格1[[#This Row],[第1年]]*(1+_xlfn.NORM.INV(RAND(),平均報酬率,平均標準差))</f>
        <v>114.36573305846822</v>
      </c>
      <c r="E212" s="2">
        <f ca="1">表格1[[#This Row],[第2年]]*(1+_xlfn.NORM.INV(RAND(),平均報酬率,平均標準差))</f>
        <v>114.74220164497612</v>
      </c>
      <c r="F212" s="2">
        <f ca="1">表格1[[#This Row],[第3年]]*(1+_xlfn.NORM.INV(RAND(),平均報酬率,平均標準差))</f>
        <v>120.15860963366924</v>
      </c>
      <c r="G212" s="2">
        <f ca="1">表格1[[#This Row],[第4年]]*(1+_xlfn.NORM.INV(RAND(),平均報酬率,平均標準差))</f>
        <v>116.87203638847217</v>
      </c>
      <c r="H212" s="2">
        <f ca="1">表格1[[#This Row],[第5年]]*(1+_xlfn.NORM.INV(RAND(),平均報酬率,平均標準差))</f>
        <v>116.61567902220204</v>
      </c>
      <c r="I212" s="2">
        <f ca="1">表格1[[#This Row],[第6年]]*(1+_xlfn.NORM.INV(RAND(),平均報酬率,平均標準差))</f>
        <v>127.74992260572462</v>
      </c>
      <c r="J212" s="2">
        <f ca="1">表格1[[#This Row],[第7年]]*(1+_xlfn.NORM.INV(RAND(),平均報酬率,平均標準差))</f>
        <v>123.43224302994267</v>
      </c>
      <c r="K212" s="2">
        <f ca="1">表格1[[#This Row],[第8年]]*(1+_xlfn.NORM.INV(RAND(),平均報酬率,平均標準差))</f>
        <v>124.9255066073366</v>
      </c>
      <c r="L212" s="2">
        <f ca="1">表格1[[#This Row],[第9年]]*(1+_xlfn.NORM.INV(RAND(),平均報酬率,平均標準差))</f>
        <v>144.33234515343852</v>
      </c>
    </row>
    <row r="213" spans="1:12" x14ac:dyDescent="0.25">
      <c r="A213" s="1">
        <v>185</v>
      </c>
      <c r="B213" s="1">
        <f t="shared" si="2"/>
        <v>100</v>
      </c>
      <c r="C213" s="2">
        <f ca="1">表格1[[#This Row],[期初]]*(1+_xlfn.NORM.INV(RAND(),平均報酬率,平均標準差))</f>
        <v>102.4747914757004</v>
      </c>
      <c r="D213" s="2">
        <f ca="1">表格1[[#This Row],[第1年]]*(1+_xlfn.NORM.INV(RAND(),平均報酬率,平均標準差))</f>
        <v>112.37128631596032</v>
      </c>
      <c r="E213" s="2">
        <f ca="1">表格1[[#This Row],[第2年]]*(1+_xlfn.NORM.INV(RAND(),平均報酬率,平均標準差))</f>
        <v>115.73588775464306</v>
      </c>
      <c r="F213" s="2">
        <f ca="1">表格1[[#This Row],[第3年]]*(1+_xlfn.NORM.INV(RAND(),平均報酬率,平均標準差))</f>
        <v>115.01584464501153</v>
      </c>
      <c r="G213" s="2">
        <f ca="1">表格1[[#This Row],[第4年]]*(1+_xlfn.NORM.INV(RAND(),平均報酬率,平均標準差))</f>
        <v>124.41972597271925</v>
      </c>
      <c r="H213" s="2">
        <f ca="1">表格1[[#This Row],[第5年]]*(1+_xlfn.NORM.INV(RAND(),平均報酬率,平均標準差))</f>
        <v>136.67941893724773</v>
      </c>
      <c r="I213" s="2">
        <f ca="1">表格1[[#This Row],[第6年]]*(1+_xlfn.NORM.INV(RAND(),平均報酬率,平均標準差))</f>
        <v>145.52371871533285</v>
      </c>
      <c r="J213" s="2">
        <f ca="1">表格1[[#This Row],[第7年]]*(1+_xlfn.NORM.INV(RAND(),平均報酬率,平均標準差))</f>
        <v>159.66995780589883</v>
      </c>
      <c r="K213" s="2">
        <f ca="1">表格1[[#This Row],[第8年]]*(1+_xlfn.NORM.INV(RAND(),平均報酬率,平均標準差))</f>
        <v>158.34651962895421</v>
      </c>
      <c r="L213" s="2">
        <f ca="1">表格1[[#This Row],[第9年]]*(1+_xlfn.NORM.INV(RAND(),平均報酬率,平均標準差))</f>
        <v>160.6445267247482</v>
      </c>
    </row>
    <row r="214" spans="1:12" x14ac:dyDescent="0.25">
      <c r="A214" s="1">
        <v>186</v>
      </c>
      <c r="B214" s="1">
        <f t="shared" si="2"/>
        <v>100</v>
      </c>
      <c r="C214" s="2">
        <f ca="1">表格1[[#This Row],[期初]]*(1+_xlfn.NORM.INV(RAND(),平均報酬率,平均標準差))</f>
        <v>97.893914920623629</v>
      </c>
      <c r="D214" s="2">
        <f ca="1">表格1[[#This Row],[第1年]]*(1+_xlfn.NORM.INV(RAND(),平均報酬率,平均標準差))</f>
        <v>112.40264931378955</v>
      </c>
      <c r="E214" s="2">
        <f ca="1">表格1[[#This Row],[第2年]]*(1+_xlfn.NORM.INV(RAND(),平均報酬率,平均標準差))</f>
        <v>119.48922063385807</v>
      </c>
      <c r="F214" s="2">
        <f ca="1">表格1[[#This Row],[第3年]]*(1+_xlfn.NORM.INV(RAND(),平均報酬率,平均標準差))</f>
        <v>128.54066712910497</v>
      </c>
      <c r="G214" s="2">
        <f ca="1">表格1[[#This Row],[第4年]]*(1+_xlfn.NORM.INV(RAND(),平均報酬率,平均標準差))</f>
        <v>139.21682638042591</v>
      </c>
      <c r="H214" s="2">
        <f ca="1">表格1[[#This Row],[第5年]]*(1+_xlfn.NORM.INV(RAND(),平均報酬率,平均標準差))</f>
        <v>153.64040942847586</v>
      </c>
      <c r="I214" s="2">
        <f ca="1">表格1[[#This Row],[第6年]]*(1+_xlfn.NORM.INV(RAND(),平均報酬率,平均標準差))</f>
        <v>177.25627471269263</v>
      </c>
      <c r="J214" s="2">
        <f ca="1">表格1[[#This Row],[第7年]]*(1+_xlfn.NORM.INV(RAND(),平均報酬率,平均標準差))</f>
        <v>200.33990847303642</v>
      </c>
      <c r="K214" s="2">
        <f ca="1">表格1[[#This Row],[第8年]]*(1+_xlfn.NORM.INV(RAND(),平均報酬率,平均標準差))</f>
        <v>216.48606885764082</v>
      </c>
      <c r="L214" s="2">
        <f ca="1">表格1[[#This Row],[第9年]]*(1+_xlfn.NORM.INV(RAND(),平均報酬率,平均標準差))</f>
        <v>235.8181963219881</v>
      </c>
    </row>
    <row r="215" spans="1:12" x14ac:dyDescent="0.25">
      <c r="A215" s="1">
        <v>187</v>
      </c>
      <c r="B215" s="1">
        <f t="shared" si="2"/>
        <v>100</v>
      </c>
      <c r="C215" s="2">
        <f ca="1">表格1[[#This Row],[期初]]*(1+_xlfn.NORM.INV(RAND(),平均報酬率,平均標準差))</f>
        <v>117.3541145607675</v>
      </c>
      <c r="D215" s="2">
        <f ca="1">表格1[[#This Row],[第1年]]*(1+_xlfn.NORM.INV(RAND(),平均報酬率,平均標準差))</f>
        <v>110.37979643657157</v>
      </c>
      <c r="E215" s="2">
        <f ca="1">表格1[[#This Row],[第2年]]*(1+_xlfn.NORM.INV(RAND(),平均報酬率,平均標準差))</f>
        <v>122.73637023544208</v>
      </c>
      <c r="F215" s="2">
        <f ca="1">表格1[[#This Row],[第3年]]*(1+_xlfn.NORM.INV(RAND(),平均報酬率,平均標準差))</f>
        <v>125.21881663078027</v>
      </c>
      <c r="G215" s="2">
        <f ca="1">表格1[[#This Row],[第4年]]*(1+_xlfn.NORM.INV(RAND(),平均報酬率,平均標準差))</f>
        <v>134.05367175998202</v>
      </c>
      <c r="H215" s="2">
        <f ca="1">表格1[[#This Row],[第5年]]*(1+_xlfn.NORM.INV(RAND(),平均報酬率,平均標準差))</f>
        <v>145.14685881169598</v>
      </c>
      <c r="I215" s="2">
        <f ca="1">表格1[[#This Row],[第6年]]*(1+_xlfn.NORM.INV(RAND(),平均報酬率,平均標準差))</f>
        <v>152.42520497162451</v>
      </c>
      <c r="J215" s="2">
        <f ca="1">表格1[[#This Row],[第7年]]*(1+_xlfn.NORM.INV(RAND(),平均報酬率,平均標準差))</f>
        <v>165.70956532002626</v>
      </c>
      <c r="K215" s="2">
        <f ca="1">表格1[[#This Row],[第8年]]*(1+_xlfn.NORM.INV(RAND(),平均報酬率,平均標準差))</f>
        <v>171.77664752534457</v>
      </c>
      <c r="L215" s="2">
        <f ca="1">表格1[[#This Row],[第9年]]*(1+_xlfn.NORM.INV(RAND(),平均報酬率,平均標準差))</f>
        <v>171.58048065209053</v>
      </c>
    </row>
    <row r="216" spans="1:12" x14ac:dyDescent="0.25">
      <c r="A216" s="1">
        <v>188</v>
      </c>
      <c r="B216" s="1">
        <f t="shared" si="2"/>
        <v>100</v>
      </c>
      <c r="C216" s="2">
        <f ca="1">表格1[[#This Row],[期初]]*(1+_xlfn.NORM.INV(RAND(),平均報酬率,平均標準差))</f>
        <v>114.73580370367851</v>
      </c>
      <c r="D216" s="2">
        <f ca="1">表格1[[#This Row],[第1年]]*(1+_xlfn.NORM.INV(RAND(),平均報酬率,平均標準差))</f>
        <v>128.49415226128383</v>
      </c>
      <c r="E216" s="2">
        <f ca="1">表格1[[#This Row],[第2年]]*(1+_xlfn.NORM.INV(RAND(),平均報酬率,平均標準差))</f>
        <v>126.92570892231564</v>
      </c>
      <c r="F216" s="2">
        <f ca="1">表格1[[#This Row],[第3年]]*(1+_xlfn.NORM.INV(RAND(),平均報酬率,平均標準差))</f>
        <v>138.41688981664788</v>
      </c>
      <c r="G216" s="2">
        <f ca="1">表格1[[#This Row],[第4年]]*(1+_xlfn.NORM.INV(RAND(),平均報酬率,平均標準差))</f>
        <v>150.47865812859638</v>
      </c>
      <c r="H216" s="2">
        <f ca="1">表格1[[#This Row],[第5年]]*(1+_xlfn.NORM.INV(RAND(),平均報酬率,平均標準差))</f>
        <v>169.01651880653696</v>
      </c>
      <c r="I216" s="2">
        <f ca="1">表格1[[#This Row],[第6年]]*(1+_xlfn.NORM.INV(RAND(),平均報酬率,平均標準差))</f>
        <v>170.48218019804929</v>
      </c>
      <c r="J216" s="2">
        <f ca="1">表格1[[#This Row],[第7年]]*(1+_xlfn.NORM.INV(RAND(),平均報酬率,平均標準差))</f>
        <v>191.27927030991719</v>
      </c>
      <c r="K216" s="2">
        <f ca="1">表格1[[#This Row],[第8年]]*(1+_xlfn.NORM.INV(RAND(),平均報酬率,平均標準差))</f>
        <v>227.6233007731949</v>
      </c>
      <c r="L216" s="2">
        <f ca="1">表格1[[#This Row],[第9年]]*(1+_xlfn.NORM.INV(RAND(),平均報酬率,平均標準差))</f>
        <v>239.77128480549752</v>
      </c>
    </row>
    <row r="217" spans="1:12" x14ac:dyDescent="0.25">
      <c r="A217" s="1">
        <v>189</v>
      </c>
      <c r="B217" s="1">
        <f t="shared" si="2"/>
        <v>100</v>
      </c>
      <c r="C217" s="2">
        <f ca="1">表格1[[#This Row],[期初]]*(1+_xlfn.NORM.INV(RAND(),平均報酬率,平均標準差))</f>
        <v>100.18533322673306</v>
      </c>
      <c r="D217" s="2">
        <f ca="1">表格1[[#This Row],[第1年]]*(1+_xlfn.NORM.INV(RAND(),平均報酬率,平均標準差))</f>
        <v>111.1067219623052</v>
      </c>
      <c r="E217" s="2">
        <f ca="1">表格1[[#This Row],[第2年]]*(1+_xlfn.NORM.INV(RAND(),平均報酬率,平均標準差))</f>
        <v>134.60687539492733</v>
      </c>
      <c r="F217" s="2">
        <f ca="1">表格1[[#This Row],[第3年]]*(1+_xlfn.NORM.INV(RAND(),平均報酬率,平均標準差))</f>
        <v>144.07868220466648</v>
      </c>
      <c r="G217" s="2">
        <f ca="1">表格1[[#This Row],[第4年]]*(1+_xlfn.NORM.INV(RAND(),平均報酬率,平均標準差))</f>
        <v>156.00049422292415</v>
      </c>
      <c r="H217" s="2">
        <f ca="1">表格1[[#This Row],[第5年]]*(1+_xlfn.NORM.INV(RAND(),平均報酬率,平均標準差))</f>
        <v>166.1216946417496</v>
      </c>
      <c r="I217" s="2">
        <f ca="1">表格1[[#This Row],[第6年]]*(1+_xlfn.NORM.INV(RAND(),平均報酬率,平均標準差))</f>
        <v>186.40146731275613</v>
      </c>
      <c r="J217" s="2">
        <f ca="1">表格1[[#This Row],[第7年]]*(1+_xlfn.NORM.INV(RAND(),平均報酬率,平均標準差))</f>
        <v>208.91826591740545</v>
      </c>
      <c r="K217" s="2">
        <f ca="1">表格1[[#This Row],[第8年]]*(1+_xlfn.NORM.INV(RAND(),平均報酬率,平均標準差))</f>
        <v>228.47971320929068</v>
      </c>
      <c r="L217" s="2">
        <f ca="1">表格1[[#This Row],[第9年]]*(1+_xlfn.NORM.INV(RAND(),平均報酬率,平均標準差))</f>
        <v>227.58666992731685</v>
      </c>
    </row>
    <row r="218" spans="1:12" x14ac:dyDescent="0.25">
      <c r="A218" s="1">
        <v>190</v>
      </c>
      <c r="B218" s="1">
        <f t="shared" si="2"/>
        <v>100</v>
      </c>
      <c r="C218" s="2">
        <f ca="1">表格1[[#This Row],[期初]]*(1+_xlfn.NORM.INV(RAND(),平均報酬率,平均標準差))</f>
        <v>103.30235096209613</v>
      </c>
      <c r="D218" s="2">
        <f ca="1">表格1[[#This Row],[第1年]]*(1+_xlfn.NORM.INV(RAND(),平均報酬率,平均標準差))</f>
        <v>120.86747274540944</v>
      </c>
      <c r="E218" s="2">
        <f ca="1">表格1[[#This Row],[第2年]]*(1+_xlfn.NORM.INV(RAND(),平均報酬率,平均標準差))</f>
        <v>133.39016533088486</v>
      </c>
      <c r="F218" s="2">
        <f ca="1">表格1[[#This Row],[第3年]]*(1+_xlfn.NORM.INV(RAND(),平均報酬率,平均標準差))</f>
        <v>135.3144044596817</v>
      </c>
      <c r="G218" s="2">
        <f ca="1">表格1[[#This Row],[第4年]]*(1+_xlfn.NORM.INV(RAND(),平均報酬率,平均標準差))</f>
        <v>157.71614187848473</v>
      </c>
      <c r="H218" s="2">
        <f ca="1">表格1[[#This Row],[第5年]]*(1+_xlfn.NORM.INV(RAND(),平均報酬率,平均標準差))</f>
        <v>174.53919035829253</v>
      </c>
      <c r="I218" s="2">
        <f ca="1">表格1[[#This Row],[第6年]]*(1+_xlfn.NORM.INV(RAND(),平均報酬率,平均標準差))</f>
        <v>195.04340788449329</v>
      </c>
      <c r="J218" s="2">
        <f ca="1">表格1[[#This Row],[第7年]]*(1+_xlfn.NORM.INV(RAND(),平均報酬率,平均標準差))</f>
        <v>211.93483625617904</v>
      </c>
      <c r="K218" s="2">
        <f ca="1">表格1[[#This Row],[第8年]]*(1+_xlfn.NORM.INV(RAND(),平均報酬率,平均標準差))</f>
        <v>206.99241226808689</v>
      </c>
      <c r="L218" s="2">
        <f ca="1">表格1[[#This Row],[第9年]]*(1+_xlfn.NORM.INV(RAND(),平均報酬率,平均標準差))</f>
        <v>231.6890885544943</v>
      </c>
    </row>
    <row r="219" spans="1:12" x14ac:dyDescent="0.25">
      <c r="A219" s="1">
        <v>191</v>
      </c>
      <c r="B219" s="1">
        <f t="shared" si="2"/>
        <v>100</v>
      </c>
      <c r="C219" s="2">
        <f ca="1">表格1[[#This Row],[期初]]*(1+_xlfn.NORM.INV(RAND(),平均報酬率,平均標準差))</f>
        <v>114.79936941277541</v>
      </c>
      <c r="D219" s="2">
        <f ca="1">表格1[[#This Row],[第1年]]*(1+_xlfn.NORM.INV(RAND(),平均報酬率,平均標準差))</f>
        <v>121.93233315188711</v>
      </c>
      <c r="E219" s="2">
        <f ca="1">表格1[[#This Row],[第2年]]*(1+_xlfn.NORM.INV(RAND(),平均報酬率,平均標準差))</f>
        <v>127.82415216517765</v>
      </c>
      <c r="F219" s="2">
        <f ca="1">表格1[[#This Row],[第3年]]*(1+_xlfn.NORM.INV(RAND(),平均報酬率,平均標準差))</f>
        <v>143.04652982622062</v>
      </c>
      <c r="G219" s="2">
        <f ca="1">表格1[[#This Row],[第4年]]*(1+_xlfn.NORM.INV(RAND(),平均報酬率,平均標準差))</f>
        <v>147.38877052865431</v>
      </c>
      <c r="H219" s="2">
        <f ca="1">表格1[[#This Row],[第5年]]*(1+_xlfn.NORM.INV(RAND(),平均報酬率,平均標準差))</f>
        <v>170.78813019331366</v>
      </c>
      <c r="I219" s="2">
        <f ca="1">表格1[[#This Row],[第6年]]*(1+_xlfn.NORM.INV(RAND(),平均報酬率,平均標準差))</f>
        <v>189.6265217716101</v>
      </c>
      <c r="J219" s="2">
        <f ca="1">表格1[[#This Row],[第7年]]*(1+_xlfn.NORM.INV(RAND(),平均報酬率,平均標準差))</f>
        <v>191.93196325481262</v>
      </c>
      <c r="K219" s="2">
        <f ca="1">表格1[[#This Row],[第8年]]*(1+_xlfn.NORM.INV(RAND(),平均報酬率,平均標準差))</f>
        <v>220.970771099182</v>
      </c>
      <c r="L219" s="2">
        <f ca="1">表格1[[#This Row],[第9年]]*(1+_xlfn.NORM.INV(RAND(),平均報酬率,平均標準差))</f>
        <v>241.06277738477087</v>
      </c>
    </row>
    <row r="220" spans="1:12" x14ac:dyDescent="0.25">
      <c r="A220" s="1">
        <v>192</v>
      </c>
      <c r="B220" s="1">
        <f t="shared" si="2"/>
        <v>100</v>
      </c>
      <c r="C220" s="2">
        <f ca="1">表格1[[#This Row],[期初]]*(1+_xlfn.NORM.INV(RAND(),平均報酬率,平均標準差))</f>
        <v>99.294870160729914</v>
      </c>
      <c r="D220" s="2">
        <f ca="1">表格1[[#This Row],[第1年]]*(1+_xlfn.NORM.INV(RAND(),平均報酬率,平均標準差))</f>
        <v>109.47736400876595</v>
      </c>
      <c r="E220" s="2">
        <f ca="1">表格1[[#This Row],[第2年]]*(1+_xlfn.NORM.INV(RAND(),平均報酬率,平均標準差))</f>
        <v>101.04832471368289</v>
      </c>
      <c r="F220" s="2">
        <f ca="1">表格1[[#This Row],[第3年]]*(1+_xlfn.NORM.INV(RAND(),平均報酬率,平均標準差))</f>
        <v>105.18506323425127</v>
      </c>
      <c r="G220" s="2">
        <f ca="1">表格1[[#This Row],[第4年]]*(1+_xlfn.NORM.INV(RAND(),平均報酬率,平均標準差))</f>
        <v>114.81553964431619</v>
      </c>
      <c r="H220" s="2">
        <f ca="1">表格1[[#This Row],[第5年]]*(1+_xlfn.NORM.INV(RAND(),平均報酬率,平均標準差))</f>
        <v>113.56360357965055</v>
      </c>
      <c r="I220" s="2">
        <f ca="1">表格1[[#This Row],[第6年]]*(1+_xlfn.NORM.INV(RAND(),平均報酬率,平均標準差))</f>
        <v>121.08676212319516</v>
      </c>
      <c r="J220" s="2">
        <f ca="1">表格1[[#This Row],[第7年]]*(1+_xlfn.NORM.INV(RAND(),平均報酬率,平均標準差))</f>
        <v>121.09042960160681</v>
      </c>
      <c r="K220" s="2">
        <f ca="1">表格1[[#This Row],[第8年]]*(1+_xlfn.NORM.INV(RAND(),平均報酬率,平均標準差))</f>
        <v>127.89041628210272</v>
      </c>
      <c r="L220" s="2">
        <f ca="1">表格1[[#This Row],[第9年]]*(1+_xlfn.NORM.INV(RAND(),平均報酬率,平均標準差))</f>
        <v>139.53983631306011</v>
      </c>
    </row>
    <row r="221" spans="1:12" x14ac:dyDescent="0.25">
      <c r="A221" s="1">
        <v>193</v>
      </c>
      <c r="B221" s="1">
        <f t="shared" ref="B221:B284" si="3">投入金額</f>
        <v>100</v>
      </c>
      <c r="C221" s="2">
        <f ca="1">表格1[[#This Row],[期初]]*(1+_xlfn.NORM.INV(RAND(),平均報酬率,平均標準差))</f>
        <v>108.65634605428693</v>
      </c>
      <c r="D221" s="2">
        <f ca="1">表格1[[#This Row],[第1年]]*(1+_xlfn.NORM.INV(RAND(),平均報酬率,平均標準差))</f>
        <v>124.25528759797304</v>
      </c>
      <c r="E221" s="2">
        <f ca="1">表格1[[#This Row],[第2年]]*(1+_xlfn.NORM.INV(RAND(),平均報酬率,平均標準差))</f>
        <v>140.6459000078832</v>
      </c>
      <c r="F221" s="2">
        <f ca="1">表格1[[#This Row],[第3年]]*(1+_xlfn.NORM.INV(RAND(),平均報酬率,平均標準差))</f>
        <v>159.67653704644096</v>
      </c>
      <c r="G221" s="2">
        <f ca="1">表格1[[#This Row],[第4年]]*(1+_xlfn.NORM.INV(RAND(),平均報酬率,平均標準差))</f>
        <v>191.92205925018345</v>
      </c>
      <c r="H221" s="2">
        <f ca="1">表格1[[#This Row],[第5年]]*(1+_xlfn.NORM.INV(RAND(),平均報酬率,平均標準差))</f>
        <v>189.5844607256706</v>
      </c>
      <c r="I221" s="2">
        <f ca="1">表格1[[#This Row],[第6年]]*(1+_xlfn.NORM.INV(RAND(),平均報酬率,平均標準差))</f>
        <v>212.08355254231992</v>
      </c>
      <c r="J221" s="2">
        <f ca="1">表格1[[#This Row],[第7年]]*(1+_xlfn.NORM.INV(RAND(),平均報酬率,平均標準差))</f>
        <v>218.97926105813758</v>
      </c>
      <c r="K221" s="2">
        <f ca="1">表格1[[#This Row],[第8年]]*(1+_xlfn.NORM.INV(RAND(),平均報酬率,平均標準差))</f>
        <v>228.96013383093788</v>
      </c>
      <c r="L221" s="2">
        <f ca="1">表格1[[#This Row],[第9年]]*(1+_xlfn.NORM.INV(RAND(),平均報酬率,平均標準差))</f>
        <v>252.13890513669449</v>
      </c>
    </row>
    <row r="222" spans="1:12" x14ac:dyDescent="0.25">
      <c r="A222" s="1">
        <v>194</v>
      </c>
      <c r="B222" s="1">
        <f t="shared" si="3"/>
        <v>100</v>
      </c>
      <c r="C222" s="2">
        <f ca="1">表格1[[#This Row],[期初]]*(1+_xlfn.NORM.INV(RAND(),平均報酬率,平均標準差))</f>
        <v>112.52682228091875</v>
      </c>
      <c r="D222" s="2">
        <f ca="1">表格1[[#This Row],[第1年]]*(1+_xlfn.NORM.INV(RAND(),平均報酬率,平均標準差))</f>
        <v>117.02231313478738</v>
      </c>
      <c r="E222" s="2">
        <f ca="1">表格1[[#This Row],[第2年]]*(1+_xlfn.NORM.INV(RAND(),平均報酬率,平均標準差))</f>
        <v>125.11539715345076</v>
      </c>
      <c r="F222" s="2">
        <f ca="1">表格1[[#This Row],[第3年]]*(1+_xlfn.NORM.INV(RAND(),平均報酬率,平均標準差))</f>
        <v>124.46460946968273</v>
      </c>
      <c r="G222" s="2">
        <f ca="1">表格1[[#This Row],[第4年]]*(1+_xlfn.NORM.INV(RAND(),平均報酬率,平均標準差))</f>
        <v>136.52603401364709</v>
      </c>
      <c r="H222" s="2">
        <f ca="1">表格1[[#This Row],[第5年]]*(1+_xlfn.NORM.INV(RAND(),平均報酬率,平均標準差))</f>
        <v>145.84718809455998</v>
      </c>
      <c r="I222" s="2">
        <f ca="1">表格1[[#This Row],[第6年]]*(1+_xlfn.NORM.INV(RAND(),平均報酬率,平均標準差))</f>
        <v>156.0371083332181</v>
      </c>
      <c r="J222" s="2">
        <f ca="1">表格1[[#This Row],[第7年]]*(1+_xlfn.NORM.INV(RAND(),平均報酬率,平均標準差))</f>
        <v>170.73266415493694</v>
      </c>
      <c r="K222" s="2">
        <f ca="1">表格1[[#This Row],[第8年]]*(1+_xlfn.NORM.INV(RAND(),平均報酬率,平均標準差))</f>
        <v>187.59287595511191</v>
      </c>
      <c r="L222" s="2">
        <f ca="1">表格1[[#This Row],[第9年]]*(1+_xlfn.NORM.INV(RAND(),平均報酬率,平均標準差))</f>
        <v>192.62653038130739</v>
      </c>
    </row>
    <row r="223" spans="1:12" x14ac:dyDescent="0.25">
      <c r="A223" s="1">
        <v>195</v>
      </c>
      <c r="B223" s="1">
        <f t="shared" si="3"/>
        <v>100</v>
      </c>
      <c r="C223" s="2">
        <f ca="1">表格1[[#This Row],[期初]]*(1+_xlfn.NORM.INV(RAND(),平均報酬率,平均標準差))</f>
        <v>106.5515119842684</v>
      </c>
      <c r="D223" s="2">
        <f ca="1">表格1[[#This Row],[第1年]]*(1+_xlfn.NORM.INV(RAND(),平均報酬率,平均標準差))</f>
        <v>115.43978308025629</v>
      </c>
      <c r="E223" s="2">
        <f ca="1">表格1[[#This Row],[第2年]]*(1+_xlfn.NORM.INV(RAND(),平均報酬率,平均標準差))</f>
        <v>126.89860166082214</v>
      </c>
      <c r="F223" s="2">
        <f ca="1">表格1[[#This Row],[第3年]]*(1+_xlfn.NORM.INV(RAND(),平均報酬率,平均標準差))</f>
        <v>131.52609469595171</v>
      </c>
      <c r="G223" s="2">
        <f ca="1">表格1[[#This Row],[第4年]]*(1+_xlfn.NORM.INV(RAND(),平均報酬率,平均標準差))</f>
        <v>148.57236311959826</v>
      </c>
      <c r="H223" s="2">
        <f ca="1">表格1[[#This Row],[第5年]]*(1+_xlfn.NORM.INV(RAND(),平均報酬率,平均標準差))</f>
        <v>162.87887619184912</v>
      </c>
      <c r="I223" s="2">
        <f ca="1">表格1[[#This Row],[第6年]]*(1+_xlfn.NORM.INV(RAND(),平均報酬率,平均標準差))</f>
        <v>173.64361844838831</v>
      </c>
      <c r="J223" s="2">
        <f ca="1">表格1[[#This Row],[第7年]]*(1+_xlfn.NORM.INV(RAND(),平均報酬率,平均標準差))</f>
        <v>174.56556887299044</v>
      </c>
      <c r="K223" s="2">
        <f ca="1">表格1[[#This Row],[第8年]]*(1+_xlfn.NORM.INV(RAND(),平均報酬率,平均標準差))</f>
        <v>185.02300320763763</v>
      </c>
      <c r="L223" s="2">
        <f ca="1">表格1[[#This Row],[第9年]]*(1+_xlfn.NORM.INV(RAND(),平均報酬率,平均標準差))</f>
        <v>205.94677041250281</v>
      </c>
    </row>
    <row r="224" spans="1:12" x14ac:dyDescent="0.25">
      <c r="A224" s="1">
        <v>196</v>
      </c>
      <c r="B224" s="1">
        <f t="shared" si="3"/>
        <v>100</v>
      </c>
      <c r="C224" s="2">
        <f ca="1">表格1[[#This Row],[期初]]*(1+_xlfn.NORM.INV(RAND(),平均報酬率,平均標準差))</f>
        <v>112.85490073953149</v>
      </c>
      <c r="D224" s="2">
        <f ca="1">表格1[[#This Row],[第1年]]*(1+_xlfn.NORM.INV(RAND(),平均報酬率,平均標準差))</f>
        <v>110.36739352392894</v>
      </c>
      <c r="E224" s="2">
        <f ca="1">表格1[[#This Row],[第2年]]*(1+_xlfn.NORM.INV(RAND(),平均報酬率,平均標準差))</f>
        <v>112.16134576077735</v>
      </c>
      <c r="F224" s="2">
        <f ca="1">表格1[[#This Row],[第3年]]*(1+_xlfn.NORM.INV(RAND(),平均報酬率,平均標準差))</f>
        <v>121.38609099821079</v>
      </c>
      <c r="G224" s="2">
        <f ca="1">表格1[[#This Row],[第4年]]*(1+_xlfn.NORM.INV(RAND(),平均報酬率,平均標準差))</f>
        <v>140.84191160284493</v>
      </c>
      <c r="H224" s="2">
        <f ca="1">表格1[[#This Row],[第5年]]*(1+_xlfn.NORM.INV(RAND(),平均報酬率,平均標準差))</f>
        <v>159.05932024376085</v>
      </c>
      <c r="I224" s="2">
        <f ca="1">表格1[[#This Row],[第6年]]*(1+_xlfn.NORM.INV(RAND(),平均報酬率,平均標準差))</f>
        <v>179.36912297535886</v>
      </c>
      <c r="J224" s="2">
        <f ca="1">表格1[[#This Row],[第7年]]*(1+_xlfn.NORM.INV(RAND(),平均報酬率,平均標準差))</f>
        <v>188.79058767330781</v>
      </c>
      <c r="K224" s="2">
        <f ca="1">表格1[[#This Row],[第8年]]*(1+_xlfn.NORM.INV(RAND(),平均報酬率,平均標準差))</f>
        <v>225.30250739350208</v>
      </c>
      <c r="L224" s="2">
        <f ca="1">表格1[[#This Row],[第9年]]*(1+_xlfn.NORM.INV(RAND(),平均報酬率,平均標準差))</f>
        <v>246.09750768351054</v>
      </c>
    </row>
    <row r="225" spans="1:12" x14ac:dyDescent="0.25">
      <c r="A225" s="1">
        <v>197</v>
      </c>
      <c r="B225" s="1">
        <f t="shared" si="3"/>
        <v>100</v>
      </c>
      <c r="C225" s="2">
        <f ca="1">表格1[[#This Row],[期初]]*(1+_xlfn.NORM.INV(RAND(),平均報酬率,平均標準差))</f>
        <v>108.69299986728527</v>
      </c>
      <c r="D225" s="2">
        <f ca="1">表格1[[#This Row],[第1年]]*(1+_xlfn.NORM.INV(RAND(),平均報酬率,平均標準差))</f>
        <v>125.3169792933858</v>
      </c>
      <c r="E225" s="2">
        <f ca="1">表格1[[#This Row],[第2年]]*(1+_xlfn.NORM.INV(RAND(),平均報酬率,平均標準差))</f>
        <v>129.04258274701266</v>
      </c>
      <c r="F225" s="2">
        <f ca="1">表格1[[#This Row],[第3年]]*(1+_xlfn.NORM.INV(RAND(),平均報酬率,平均標準差))</f>
        <v>142.99658573177612</v>
      </c>
      <c r="G225" s="2">
        <f ca="1">表格1[[#This Row],[第4年]]*(1+_xlfn.NORM.INV(RAND(),平均報酬率,平均標準差))</f>
        <v>150.87308892116411</v>
      </c>
      <c r="H225" s="2">
        <f ca="1">表格1[[#This Row],[第5年]]*(1+_xlfn.NORM.INV(RAND(),平均報酬率,平均標準差))</f>
        <v>159.17489132135367</v>
      </c>
      <c r="I225" s="2">
        <f ca="1">表格1[[#This Row],[第6年]]*(1+_xlfn.NORM.INV(RAND(),平均報酬率,平均標準差))</f>
        <v>169.41149972971266</v>
      </c>
      <c r="J225" s="2">
        <f ca="1">表格1[[#This Row],[第7年]]*(1+_xlfn.NORM.INV(RAND(),平均報酬率,平均標準差))</f>
        <v>185.2503532587169</v>
      </c>
      <c r="K225" s="2">
        <f ca="1">表格1[[#This Row],[第8年]]*(1+_xlfn.NORM.INV(RAND(),平均報酬率,平均標準差))</f>
        <v>214.91110237856913</v>
      </c>
      <c r="L225" s="2">
        <f ca="1">表格1[[#This Row],[第9年]]*(1+_xlfn.NORM.INV(RAND(),平均報酬率,平均標準差))</f>
        <v>242.72759654814811</v>
      </c>
    </row>
    <row r="226" spans="1:12" x14ac:dyDescent="0.25">
      <c r="A226" s="1">
        <v>198</v>
      </c>
      <c r="B226" s="1">
        <f t="shared" si="3"/>
        <v>100</v>
      </c>
      <c r="C226" s="2">
        <f ca="1">表格1[[#This Row],[期初]]*(1+_xlfn.NORM.INV(RAND(),平均報酬率,平均標準差))</f>
        <v>109.05889736464083</v>
      </c>
      <c r="D226" s="2">
        <f ca="1">表格1[[#This Row],[第1年]]*(1+_xlfn.NORM.INV(RAND(),平均報酬率,平均標準差))</f>
        <v>127.02120407027932</v>
      </c>
      <c r="E226" s="2">
        <f ca="1">表格1[[#This Row],[第2年]]*(1+_xlfn.NORM.INV(RAND(),平均報酬率,平均標準差))</f>
        <v>133.32581392107284</v>
      </c>
      <c r="F226" s="2">
        <f ca="1">表格1[[#This Row],[第3年]]*(1+_xlfn.NORM.INV(RAND(),平均報酬率,平均標準差))</f>
        <v>150.56665271266399</v>
      </c>
      <c r="G226" s="2">
        <f ca="1">表格1[[#This Row],[第4年]]*(1+_xlfn.NORM.INV(RAND(),平均報酬率,平均標準差))</f>
        <v>167.27129114240145</v>
      </c>
      <c r="H226" s="2">
        <f ca="1">表格1[[#This Row],[第5年]]*(1+_xlfn.NORM.INV(RAND(),平均報酬率,平均標準差))</f>
        <v>187.24829227113116</v>
      </c>
      <c r="I226" s="2">
        <f ca="1">表格1[[#This Row],[第6年]]*(1+_xlfn.NORM.INV(RAND(),平均報酬率,平均標準差))</f>
        <v>221.84694264475604</v>
      </c>
      <c r="J226" s="2">
        <f ca="1">表格1[[#This Row],[第7年]]*(1+_xlfn.NORM.INV(RAND(),平均報酬率,平均標準差))</f>
        <v>226.91132979605061</v>
      </c>
      <c r="K226" s="2">
        <f ca="1">表格1[[#This Row],[第8年]]*(1+_xlfn.NORM.INV(RAND(),平均報酬率,平均標準差))</f>
        <v>252.96263519705545</v>
      </c>
      <c r="L226" s="2">
        <f ca="1">表格1[[#This Row],[第9年]]*(1+_xlfn.NORM.INV(RAND(),平均報酬率,平均標準差))</f>
        <v>275.58811370963787</v>
      </c>
    </row>
    <row r="227" spans="1:12" x14ac:dyDescent="0.25">
      <c r="A227" s="1">
        <v>199</v>
      </c>
      <c r="B227" s="1">
        <f t="shared" si="3"/>
        <v>100</v>
      </c>
      <c r="C227" s="2">
        <f ca="1">表格1[[#This Row],[期初]]*(1+_xlfn.NORM.INV(RAND(),平均報酬率,平均標準差))</f>
        <v>112.43812630428094</v>
      </c>
      <c r="D227" s="2">
        <f ca="1">表格1[[#This Row],[第1年]]*(1+_xlfn.NORM.INV(RAND(),平均報酬率,平均標準差))</f>
        <v>114.94905283923116</v>
      </c>
      <c r="E227" s="2">
        <f ca="1">表格1[[#This Row],[第2年]]*(1+_xlfn.NORM.INV(RAND(),平均報酬率,平均標準差))</f>
        <v>136.84692740935955</v>
      </c>
      <c r="F227" s="2">
        <f ca="1">表格1[[#This Row],[第3年]]*(1+_xlfn.NORM.INV(RAND(),平均報酬率,平均標準差))</f>
        <v>146.84730274351102</v>
      </c>
      <c r="G227" s="2">
        <f ca="1">表格1[[#This Row],[第4年]]*(1+_xlfn.NORM.INV(RAND(),平均報酬率,平均標準差))</f>
        <v>157.95403483463031</v>
      </c>
      <c r="H227" s="2">
        <f ca="1">表格1[[#This Row],[第5年]]*(1+_xlfn.NORM.INV(RAND(),平均報酬率,平均標準差))</f>
        <v>165.65130013541909</v>
      </c>
      <c r="I227" s="2">
        <f ca="1">表格1[[#This Row],[第6年]]*(1+_xlfn.NORM.INV(RAND(),平均報酬率,平均標準差))</f>
        <v>191.29381394339717</v>
      </c>
      <c r="J227" s="2">
        <f ca="1">表格1[[#This Row],[第7年]]*(1+_xlfn.NORM.INV(RAND(),平均報酬率,平均標準差))</f>
        <v>213.03495763275723</v>
      </c>
      <c r="K227" s="2">
        <f ca="1">表格1[[#This Row],[第8年]]*(1+_xlfn.NORM.INV(RAND(),平均報酬率,平均標準差))</f>
        <v>234.82316789435654</v>
      </c>
      <c r="L227" s="2">
        <f ca="1">表格1[[#This Row],[第9年]]*(1+_xlfn.NORM.INV(RAND(),平均報酬率,平均標準差))</f>
        <v>248.91026192858641</v>
      </c>
    </row>
    <row r="228" spans="1:12" x14ac:dyDescent="0.25">
      <c r="A228" s="1">
        <v>200</v>
      </c>
      <c r="B228" s="1">
        <f t="shared" si="3"/>
        <v>100</v>
      </c>
      <c r="C228" s="2">
        <f ca="1">表格1[[#This Row],[期初]]*(1+_xlfn.NORM.INV(RAND(),平均報酬率,平均標準差))</f>
        <v>97.690720098586752</v>
      </c>
      <c r="D228" s="2">
        <f ca="1">表格1[[#This Row],[第1年]]*(1+_xlfn.NORM.INV(RAND(),平均報酬率,平均標準差))</f>
        <v>103.74396380013687</v>
      </c>
      <c r="E228" s="2">
        <f ca="1">表格1[[#This Row],[第2年]]*(1+_xlfn.NORM.INV(RAND(),平均報酬率,平均標準差))</f>
        <v>120.84440687590489</v>
      </c>
      <c r="F228" s="2">
        <f ca="1">表格1[[#This Row],[第3年]]*(1+_xlfn.NORM.INV(RAND(),平均報酬率,平均標準差))</f>
        <v>128.64038310542773</v>
      </c>
      <c r="G228" s="2">
        <f ca="1">表格1[[#This Row],[第4年]]*(1+_xlfn.NORM.INV(RAND(),平均報酬率,平均標準差))</f>
        <v>131.58018610272504</v>
      </c>
      <c r="H228" s="2">
        <f ca="1">表格1[[#This Row],[第5年]]*(1+_xlfn.NORM.INV(RAND(),平均報酬率,平均標準差))</f>
        <v>128.85652191237173</v>
      </c>
      <c r="I228" s="2">
        <f ca="1">表格1[[#This Row],[第6年]]*(1+_xlfn.NORM.INV(RAND(),平均報酬率,平均標準差))</f>
        <v>136.91592178111716</v>
      </c>
      <c r="J228" s="2">
        <f ca="1">表格1[[#This Row],[第7年]]*(1+_xlfn.NORM.INV(RAND(),平均報酬率,平均標準差))</f>
        <v>152.30800098433193</v>
      </c>
      <c r="K228" s="2">
        <f ca="1">表格1[[#This Row],[第8年]]*(1+_xlfn.NORM.INV(RAND(),平均報酬率,平均標準差))</f>
        <v>168.70115495934158</v>
      </c>
      <c r="L228" s="2">
        <f ca="1">表格1[[#This Row],[第9年]]*(1+_xlfn.NORM.INV(RAND(),平均報酬率,平均標準差))</f>
        <v>185.15129070288023</v>
      </c>
    </row>
    <row r="229" spans="1:12" x14ac:dyDescent="0.25">
      <c r="A229" s="1">
        <v>201</v>
      </c>
      <c r="B229" s="1">
        <f t="shared" si="3"/>
        <v>100</v>
      </c>
      <c r="C229" s="2">
        <f ca="1">表格1[[#This Row],[期初]]*(1+_xlfn.NORM.INV(RAND(),平均報酬率,平均標準差))</f>
        <v>106.21046328115624</v>
      </c>
      <c r="D229" s="2">
        <f ca="1">表格1[[#This Row],[第1年]]*(1+_xlfn.NORM.INV(RAND(),平均報酬率,平均標準差))</f>
        <v>114.21351035875495</v>
      </c>
      <c r="E229" s="2">
        <f ca="1">表格1[[#This Row],[第2年]]*(1+_xlfn.NORM.INV(RAND(),平均報酬率,平均標準差))</f>
        <v>116.34968344840927</v>
      </c>
      <c r="F229" s="2">
        <f ca="1">表格1[[#This Row],[第3年]]*(1+_xlfn.NORM.INV(RAND(),平均報酬率,平均標準差))</f>
        <v>124.57221899656703</v>
      </c>
      <c r="G229" s="2">
        <f ca="1">表格1[[#This Row],[第4年]]*(1+_xlfn.NORM.INV(RAND(),平均報酬率,平均標準差))</f>
        <v>141.73017149538552</v>
      </c>
      <c r="H229" s="2">
        <f ca="1">表格1[[#This Row],[第5年]]*(1+_xlfn.NORM.INV(RAND(),平均報酬率,平均標準差))</f>
        <v>144.94365508893847</v>
      </c>
      <c r="I229" s="2">
        <f ca="1">表格1[[#This Row],[第6年]]*(1+_xlfn.NORM.INV(RAND(),平均報酬率,平均標準差))</f>
        <v>167.8055562291112</v>
      </c>
      <c r="J229" s="2">
        <f ca="1">表格1[[#This Row],[第7年]]*(1+_xlfn.NORM.INV(RAND(),平均報酬率,平均標準差))</f>
        <v>161.67592580249178</v>
      </c>
      <c r="K229" s="2">
        <f ca="1">表格1[[#This Row],[第8年]]*(1+_xlfn.NORM.INV(RAND(),平均報酬率,平均標準差))</f>
        <v>176.60105993985619</v>
      </c>
      <c r="L229" s="2">
        <f ca="1">表格1[[#This Row],[第9年]]*(1+_xlfn.NORM.INV(RAND(),平均報酬率,平均標準差))</f>
        <v>189.53665852764109</v>
      </c>
    </row>
    <row r="230" spans="1:12" x14ac:dyDescent="0.25">
      <c r="A230" s="1">
        <v>202</v>
      </c>
      <c r="B230" s="1">
        <f t="shared" si="3"/>
        <v>100</v>
      </c>
      <c r="C230" s="2">
        <f ca="1">表格1[[#This Row],[期初]]*(1+_xlfn.NORM.INV(RAND(),平均報酬率,平均標準差))</f>
        <v>111.80009068339538</v>
      </c>
      <c r="D230" s="2">
        <f ca="1">表格1[[#This Row],[第1年]]*(1+_xlfn.NORM.INV(RAND(),平均報酬率,平均標準差))</f>
        <v>117.55646903020038</v>
      </c>
      <c r="E230" s="2">
        <f ca="1">表格1[[#This Row],[第2年]]*(1+_xlfn.NORM.INV(RAND(),平均報酬率,平均標準差))</f>
        <v>131.77738834686195</v>
      </c>
      <c r="F230" s="2">
        <f ca="1">表格1[[#This Row],[第3年]]*(1+_xlfn.NORM.INV(RAND(),平均報酬率,平均標準差))</f>
        <v>150.82364826954844</v>
      </c>
      <c r="G230" s="2">
        <f ca="1">表格1[[#This Row],[第4年]]*(1+_xlfn.NORM.INV(RAND(),平均報酬率,平均標準差))</f>
        <v>164.33903020989982</v>
      </c>
      <c r="H230" s="2">
        <f ca="1">表格1[[#This Row],[第5年]]*(1+_xlfn.NORM.INV(RAND(),平均報酬率,平均標準差))</f>
        <v>184.34924924951153</v>
      </c>
      <c r="I230" s="2">
        <f ca="1">表格1[[#This Row],[第6年]]*(1+_xlfn.NORM.INV(RAND(),平均報酬率,平均標準差))</f>
        <v>205.32747730438399</v>
      </c>
      <c r="J230" s="2">
        <f ca="1">表格1[[#This Row],[第7年]]*(1+_xlfn.NORM.INV(RAND(),平均報酬率,平均標準差))</f>
        <v>204.48735214941584</v>
      </c>
      <c r="K230" s="2">
        <f ca="1">表格1[[#This Row],[第8年]]*(1+_xlfn.NORM.INV(RAND(),平均報酬率,平均標準差))</f>
        <v>219.72800294401847</v>
      </c>
      <c r="L230" s="2">
        <f ca="1">表格1[[#This Row],[第9年]]*(1+_xlfn.NORM.INV(RAND(),平均報酬率,平均標準差))</f>
        <v>236.55365240973339</v>
      </c>
    </row>
    <row r="231" spans="1:12" x14ac:dyDescent="0.25">
      <c r="A231" s="1">
        <v>203</v>
      </c>
      <c r="B231" s="1">
        <f t="shared" si="3"/>
        <v>100</v>
      </c>
      <c r="C231" s="2">
        <f ca="1">表格1[[#This Row],[期初]]*(1+_xlfn.NORM.INV(RAND(),平均報酬率,平均標準差))</f>
        <v>111.61814890430703</v>
      </c>
      <c r="D231" s="2">
        <f ca="1">表格1[[#This Row],[第1年]]*(1+_xlfn.NORM.INV(RAND(),平均報酬率,平均標準差))</f>
        <v>119.77424039634889</v>
      </c>
      <c r="E231" s="2">
        <f ca="1">表格1[[#This Row],[第2年]]*(1+_xlfn.NORM.INV(RAND(),平均報酬率,平均標準差))</f>
        <v>130.52992656047644</v>
      </c>
      <c r="F231" s="2">
        <f ca="1">表格1[[#This Row],[第3年]]*(1+_xlfn.NORM.INV(RAND(),平均報酬率,平均標準差))</f>
        <v>125.58091201944974</v>
      </c>
      <c r="G231" s="2">
        <f ca="1">表格1[[#This Row],[第4年]]*(1+_xlfn.NORM.INV(RAND(),平均報酬率,平均標準差))</f>
        <v>143.3636795862987</v>
      </c>
      <c r="H231" s="2">
        <f ca="1">表格1[[#This Row],[第5年]]*(1+_xlfn.NORM.INV(RAND(),平均報酬率,平均標準差))</f>
        <v>139.17848138651246</v>
      </c>
      <c r="I231" s="2">
        <f ca="1">表格1[[#This Row],[第6年]]*(1+_xlfn.NORM.INV(RAND(),平均報酬率,平均標準差))</f>
        <v>149.76586987873668</v>
      </c>
      <c r="J231" s="2">
        <f ca="1">表格1[[#This Row],[第7年]]*(1+_xlfn.NORM.INV(RAND(),平均報酬率,平均標準差))</f>
        <v>164.72970338652436</v>
      </c>
      <c r="K231" s="2">
        <f ca="1">表格1[[#This Row],[第8年]]*(1+_xlfn.NORM.INV(RAND(),平均報酬率,平均標準差))</f>
        <v>170.70393227888727</v>
      </c>
      <c r="L231" s="2">
        <f ca="1">表格1[[#This Row],[第9年]]*(1+_xlfn.NORM.INV(RAND(),平均報酬率,平均標準差))</f>
        <v>185.58145352793414</v>
      </c>
    </row>
    <row r="232" spans="1:12" x14ac:dyDescent="0.25">
      <c r="A232" s="1">
        <v>204</v>
      </c>
      <c r="B232" s="1">
        <f t="shared" si="3"/>
        <v>100</v>
      </c>
      <c r="C232" s="2">
        <f ca="1">表格1[[#This Row],[期初]]*(1+_xlfn.NORM.INV(RAND(),平均報酬率,平均標準差))</f>
        <v>113.17974893629039</v>
      </c>
      <c r="D232" s="2">
        <f ca="1">表格1[[#This Row],[第1年]]*(1+_xlfn.NORM.INV(RAND(),平均報酬率,平均標準差))</f>
        <v>135.31181076846434</v>
      </c>
      <c r="E232" s="2">
        <f ca="1">表格1[[#This Row],[第2年]]*(1+_xlfn.NORM.INV(RAND(),平均報酬率,平均標準差))</f>
        <v>138.4292551264507</v>
      </c>
      <c r="F232" s="2">
        <f ca="1">表格1[[#This Row],[第3年]]*(1+_xlfn.NORM.INV(RAND(),平均報酬率,平均標準差))</f>
        <v>156.55082751137286</v>
      </c>
      <c r="G232" s="2">
        <f ca="1">表格1[[#This Row],[第4年]]*(1+_xlfn.NORM.INV(RAND(),平均報酬率,平均標準差))</f>
        <v>152.57851180448029</v>
      </c>
      <c r="H232" s="2">
        <f ca="1">表格1[[#This Row],[第5年]]*(1+_xlfn.NORM.INV(RAND(),平均報酬率,平均標準差))</f>
        <v>169.84420435755453</v>
      </c>
      <c r="I232" s="2">
        <f ca="1">表格1[[#This Row],[第6年]]*(1+_xlfn.NORM.INV(RAND(),平均報酬率,平均標準差))</f>
        <v>194.7307393124029</v>
      </c>
      <c r="J232" s="2">
        <f ca="1">表格1[[#This Row],[第7年]]*(1+_xlfn.NORM.INV(RAND(),平均報酬率,平均標準差))</f>
        <v>205.87602190987849</v>
      </c>
      <c r="K232" s="2">
        <f ca="1">表格1[[#This Row],[第8年]]*(1+_xlfn.NORM.INV(RAND(),平均報酬率,平均標準差))</f>
        <v>223.5831386496703</v>
      </c>
      <c r="L232" s="2">
        <f ca="1">表格1[[#This Row],[第9年]]*(1+_xlfn.NORM.INV(RAND(),平均報酬率,平均標準差))</f>
        <v>246.70032047471122</v>
      </c>
    </row>
    <row r="233" spans="1:12" x14ac:dyDescent="0.25">
      <c r="A233" s="1">
        <v>205</v>
      </c>
      <c r="B233" s="1">
        <f t="shared" si="3"/>
        <v>100</v>
      </c>
      <c r="C233" s="2">
        <f ca="1">表格1[[#This Row],[期初]]*(1+_xlfn.NORM.INV(RAND(),平均報酬率,平均標準差))</f>
        <v>115.35452065102825</v>
      </c>
      <c r="D233" s="2">
        <f ca="1">表格1[[#This Row],[第1年]]*(1+_xlfn.NORM.INV(RAND(),平均報酬率,平均標準差))</f>
        <v>124.32905004295741</v>
      </c>
      <c r="E233" s="2">
        <f ca="1">表格1[[#This Row],[第2年]]*(1+_xlfn.NORM.INV(RAND(),平均報酬率,平均標準差))</f>
        <v>141.5601820893792</v>
      </c>
      <c r="F233" s="2">
        <f ca="1">表格1[[#This Row],[第3年]]*(1+_xlfn.NORM.INV(RAND(),平均報酬率,平均標準差))</f>
        <v>159.0675559143541</v>
      </c>
      <c r="G233" s="2">
        <f ca="1">表格1[[#This Row],[第4年]]*(1+_xlfn.NORM.INV(RAND(),平均報酬率,平均標準差))</f>
        <v>165.59466724579971</v>
      </c>
      <c r="H233" s="2">
        <f ca="1">表格1[[#This Row],[第5年]]*(1+_xlfn.NORM.INV(RAND(),平均報酬率,平均標準差))</f>
        <v>175.4277511674691</v>
      </c>
      <c r="I233" s="2">
        <f ca="1">表格1[[#This Row],[第6年]]*(1+_xlfn.NORM.INV(RAND(),平均報酬率,平均標準差))</f>
        <v>194.13673323469183</v>
      </c>
      <c r="J233" s="2">
        <f ca="1">表格1[[#This Row],[第7年]]*(1+_xlfn.NORM.INV(RAND(),平均報酬率,平均標準差))</f>
        <v>199.12178934633195</v>
      </c>
      <c r="K233" s="2">
        <f ca="1">表格1[[#This Row],[第8年]]*(1+_xlfn.NORM.INV(RAND(),平均報酬率,平均標準差))</f>
        <v>204.75588721978536</v>
      </c>
      <c r="L233" s="2">
        <f ca="1">表格1[[#This Row],[第9年]]*(1+_xlfn.NORM.INV(RAND(),平均報酬率,平均標準差))</f>
        <v>239.19834426030934</v>
      </c>
    </row>
    <row r="234" spans="1:12" x14ac:dyDescent="0.25">
      <c r="A234" s="1">
        <v>206</v>
      </c>
      <c r="B234" s="1">
        <f t="shared" si="3"/>
        <v>100</v>
      </c>
      <c r="C234" s="2">
        <f ca="1">表格1[[#This Row],[期初]]*(1+_xlfn.NORM.INV(RAND(),平均報酬率,平均標準差))</f>
        <v>106.61535864470957</v>
      </c>
      <c r="D234" s="2">
        <f ca="1">表格1[[#This Row],[第1年]]*(1+_xlfn.NORM.INV(RAND(),平均報酬率,平均標準差))</f>
        <v>128.68635399179075</v>
      </c>
      <c r="E234" s="2">
        <f ca="1">表格1[[#This Row],[第2年]]*(1+_xlfn.NORM.INV(RAND(),平均報酬率,平均標準差))</f>
        <v>135.83815456635318</v>
      </c>
      <c r="F234" s="2">
        <f ca="1">表格1[[#This Row],[第3年]]*(1+_xlfn.NORM.INV(RAND(),平均報酬率,平均標準差))</f>
        <v>147.03208355786447</v>
      </c>
      <c r="G234" s="2">
        <f ca="1">表格1[[#This Row],[第4年]]*(1+_xlfn.NORM.INV(RAND(),平均報酬率,平均標準差))</f>
        <v>157.08491564484046</v>
      </c>
      <c r="H234" s="2">
        <f ca="1">表格1[[#This Row],[第5年]]*(1+_xlfn.NORM.INV(RAND(),平均報酬率,平均標準差))</f>
        <v>171.31349620901099</v>
      </c>
      <c r="I234" s="2">
        <f ca="1">表格1[[#This Row],[第6年]]*(1+_xlfn.NORM.INV(RAND(),平均報酬率,平均標準差))</f>
        <v>189.13588158367787</v>
      </c>
      <c r="J234" s="2">
        <f ca="1">表格1[[#This Row],[第7年]]*(1+_xlfn.NORM.INV(RAND(),平均報酬率,平均標準差))</f>
        <v>204.26100791788224</v>
      </c>
      <c r="K234" s="2">
        <f ca="1">表格1[[#This Row],[第8年]]*(1+_xlfn.NORM.INV(RAND(),平均報酬率,平均標準差))</f>
        <v>192.65531968404693</v>
      </c>
      <c r="L234" s="2">
        <f ca="1">表格1[[#This Row],[第9年]]*(1+_xlfn.NORM.INV(RAND(),平均報酬率,平均標準差))</f>
        <v>202.44735825291477</v>
      </c>
    </row>
    <row r="235" spans="1:12" x14ac:dyDescent="0.25">
      <c r="A235" s="1">
        <v>207</v>
      </c>
      <c r="B235" s="1">
        <f t="shared" si="3"/>
        <v>100</v>
      </c>
      <c r="C235" s="2">
        <f ca="1">表格1[[#This Row],[期初]]*(1+_xlfn.NORM.INV(RAND(),平均報酬率,平均標準差))</f>
        <v>103.68788062987882</v>
      </c>
      <c r="D235" s="2">
        <f ca="1">表格1[[#This Row],[第1年]]*(1+_xlfn.NORM.INV(RAND(),平均報酬率,平均標準差))</f>
        <v>111.09896283634251</v>
      </c>
      <c r="E235" s="2">
        <f ca="1">表格1[[#This Row],[第2年]]*(1+_xlfn.NORM.INV(RAND(),平均報酬率,平均標準差))</f>
        <v>124.18275870541049</v>
      </c>
      <c r="F235" s="2">
        <f ca="1">表格1[[#This Row],[第3年]]*(1+_xlfn.NORM.INV(RAND(),平均報酬率,平均標準差))</f>
        <v>149.92653357458011</v>
      </c>
      <c r="G235" s="2">
        <f ca="1">表格1[[#This Row],[第4年]]*(1+_xlfn.NORM.INV(RAND(),平均報酬率,平均標準差))</f>
        <v>173.16718644445726</v>
      </c>
      <c r="H235" s="2">
        <f ca="1">表格1[[#This Row],[第5年]]*(1+_xlfn.NORM.INV(RAND(),平均報酬率,平均標準差))</f>
        <v>197.13953863898689</v>
      </c>
      <c r="I235" s="2">
        <f ca="1">表格1[[#This Row],[第6年]]*(1+_xlfn.NORM.INV(RAND(),平均報酬率,平均標準差))</f>
        <v>221.77143678011689</v>
      </c>
      <c r="J235" s="2">
        <f ca="1">表格1[[#This Row],[第7年]]*(1+_xlfn.NORM.INV(RAND(),平均報酬率,平均標準差))</f>
        <v>256.79932385966447</v>
      </c>
      <c r="K235" s="2">
        <f ca="1">表格1[[#This Row],[第8年]]*(1+_xlfn.NORM.INV(RAND(),平均報酬率,平均標準差))</f>
        <v>257.31817108632731</v>
      </c>
      <c r="L235" s="2">
        <f ca="1">表格1[[#This Row],[第9年]]*(1+_xlfn.NORM.INV(RAND(),平均報酬率,平均標準差))</f>
        <v>284.74725626096813</v>
      </c>
    </row>
    <row r="236" spans="1:12" x14ac:dyDescent="0.25">
      <c r="A236" s="1">
        <v>208</v>
      </c>
      <c r="B236" s="1">
        <f t="shared" si="3"/>
        <v>100</v>
      </c>
      <c r="C236" s="2">
        <f ca="1">表格1[[#This Row],[期初]]*(1+_xlfn.NORM.INV(RAND(),平均報酬率,平均標準差))</f>
        <v>99.817149061055005</v>
      </c>
      <c r="D236" s="2">
        <f ca="1">表格1[[#This Row],[第1年]]*(1+_xlfn.NORM.INV(RAND(),平均報酬率,平均標準差))</f>
        <v>110.18921023030647</v>
      </c>
      <c r="E236" s="2">
        <f ca="1">表格1[[#This Row],[第2年]]*(1+_xlfn.NORM.INV(RAND(),平均報酬率,平均標準差))</f>
        <v>120.64635004121763</v>
      </c>
      <c r="F236" s="2">
        <f ca="1">表格1[[#This Row],[第3年]]*(1+_xlfn.NORM.INV(RAND(),平均報酬率,平均標準差))</f>
        <v>136.21685766471276</v>
      </c>
      <c r="G236" s="2">
        <f ca="1">表格1[[#This Row],[第4年]]*(1+_xlfn.NORM.INV(RAND(),平均報酬率,平均標準差))</f>
        <v>138.4368018899539</v>
      </c>
      <c r="H236" s="2">
        <f ca="1">表格1[[#This Row],[第5年]]*(1+_xlfn.NORM.INV(RAND(),平均報酬率,平均標準差))</f>
        <v>137.11594109068247</v>
      </c>
      <c r="I236" s="2">
        <f ca="1">表格1[[#This Row],[第6年]]*(1+_xlfn.NORM.INV(RAND(),平均報酬率,平均標準差))</f>
        <v>140.1856537216737</v>
      </c>
      <c r="J236" s="2">
        <f ca="1">表格1[[#This Row],[第7年]]*(1+_xlfn.NORM.INV(RAND(),平均報酬率,平均標準差))</f>
        <v>165.00507190117071</v>
      </c>
      <c r="K236" s="2">
        <f ca="1">表格1[[#This Row],[第8年]]*(1+_xlfn.NORM.INV(RAND(),平均報酬率,平均標準差))</f>
        <v>170.93074931154285</v>
      </c>
      <c r="L236" s="2">
        <f ca="1">表格1[[#This Row],[第9年]]*(1+_xlfn.NORM.INV(RAND(),平均報酬率,平均標準差))</f>
        <v>184.93400805693048</v>
      </c>
    </row>
    <row r="237" spans="1:12" x14ac:dyDescent="0.25">
      <c r="A237" s="1">
        <v>209</v>
      </c>
      <c r="B237" s="1">
        <f t="shared" si="3"/>
        <v>100</v>
      </c>
      <c r="C237" s="2">
        <f ca="1">表格1[[#This Row],[期初]]*(1+_xlfn.NORM.INV(RAND(),平均報酬率,平均標準差))</f>
        <v>103.82290167245412</v>
      </c>
      <c r="D237" s="2">
        <f ca="1">表格1[[#This Row],[第1年]]*(1+_xlfn.NORM.INV(RAND(),平均報酬率,平均標準差))</f>
        <v>114.55257815193835</v>
      </c>
      <c r="E237" s="2">
        <f ca="1">表格1[[#This Row],[第2年]]*(1+_xlfn.NORM.INV(RAND(),平均報酬率,平均標準差))</f>
        <v>125.13237220928886</v>
      </c>
      <c r="F237" s="2">
        <f ca="1">表格1[[#This Row],[第3年]]*(1+_xlfn.NORM.INV(RAND(),平均報酬率,平均標準差))</f>
        <v>146.13220931904024</v>
      </c>
      <c r="G237" s="2">
        <f ca="1">表格1[[#This Row],[第4年]]*(1+_xlfn.NORM.INV(RAND(),平均報酬率,平均標準差))</f>
        <v>149.81560780720193</v>
      </c>
      <c r="H237" s="2">
        <f ca="1">表格1[[#This Row],[第5年]]*(1+_xlfn.NORM.INV(RAND(),平均報酬率,平均標準差))</f>
        <v>163.76293286039515</v>
      </c>
      <c r="I237" s="2">
        <f ca="1">表格1[[#This Row],[第6年]]*(1+_xlfn.NORM.INV(RAND(),平均報酬率,平均標準差))</f>
        <v>182.38209090957682</v>
      </c>
      <c r="J237" s="2">
        <f ca="1">表格1[[#This Row],[第7年]]*(1+_xlfn.NORM.INV(RAND(),平均報酬率,平均標準差))</f>
        <v>199.23570726478314</v>
      </c>
      <c r="K237" s="2">
        <f ca="1">表格1[[#This Row],[第8年]]*(1+_xlfn.NORM.INV(RAND(),平均報酬率,平均標準差))</f>
        <v>218.02245871527256</v>
      </c>
      <c r="L237" s="2">
        <f ca="1">表格1[[#This Row],[第9年]]*(1+_xlfn.NORM.INV(RAND(),平均報酬率,平均標準差))</f>
        <v>254.56521619484462</v>
      </c>
    </row>
    <row r="238" spans="1:12" x14ac:dyDescent="0.25">
      <c r="A238" s="1">
        <v>210</v>
      </c>
      <c r="B238" s="1">
        <f t="shared" si="3"/>
        <v>100</v>
      </c>
      <c r="C238" s="2">
        <f ca="1">表格1[[#This Row],[期初]]*(1+_xlfn.NORM.INV(RAND(),平均報酬率,平均標準差))</f>
        <v>117.06508545764925</v>
      </c>
      <c r="D238" s="2">
        <f ca="1">表格1[[#This Row],[第1年]]*(1+_xlfn.NORM.INV(RAND(),平均報酬率,平均標準差))</f>
        <v>108.45989755688353</v>
      </c>
      <c r="E238" s="2">
        <f ca="1">表格1[[#This Row],[第2年]]*(1+_xlfn.NORM.INV(RAND(),平均報酬率,平均標準差))</f>
        <v>115.63020945370596</v>
      </c>
      <c r="F238" s="2">
        <f ca="1">表格1[[#This Row],[第3年]]*(1+_xlfn.NORM.INV(RAND(),平均報酬率,平均標準差))</f>
        <v>119.6873014579552</v>
      </c>
      <c r="G238" s="2">
        <f ca="1">表格1[[#This Row],[第4年]]*(1+_xlfn.NORM.INV(RAND(),平均報酬率,平均標準差))</f>
        <v>117.09946485485565</v>
      </c>
      <c r="H238" s="2">
        <f ca="1">表格1[[#This Row],[第5年]]*(1+_xlfn.NORM.INV(RAND(),平均報酬率,平均標準差))</f>
        <v>127.37565606228618</v>
      </c>
      <c r="I238" s="2">
        <f ca="1">表格1[[#This Row],[第6年]]*(1+_xlfn.NORM.INV(RAND(),平均報酬率,平均標準差))</f>
        <v>133.42539421199018</v>
      </c>
      <c r="J238" s="2">
        <f ca="1">表格1[[#This Row],[第7年]]*(1+_xlfn.NORM.INV(RAND(),平均報酬率,平均標準差))</f>
        <v>141.58169869433891</v>
      </c>
      <c r="K238" s="2">
        <f ca="1">表格1[[#This Row],[第8年]]*(1+_xlfn.NORM.INV(RAND(),平均報酬率,平均標準差))</f>
        <v>141.93550097250576</v>
      </c>
      <c r="L238" s="2">
        <f ca="1">表格1[[#This Row],[第9年]]*(1+_xlfn.NORM.INV(RAND(),平均報酬率,平均標準差))</f>
        <v>161.06800696517837</v>
      </c>
    </row>
    <row r="239" spans="1:12" x14ac:dyDescent="0.25">
      <c r="A239" s="1">
        <v>211</v>
      </c>
      <c r="B239" s="1">
        <f t="shared" si="3"/>
        <v>100</v>
      </c>
      <c r="C239" s="2">
        <f ca="1">表格1[[#This Row],[期初]]*(1+_xlfn.NORM.INV(RAND(),平均報酬率,平均標準差))</f>
        <v>104.16722279587401</v>
      </c>
      <c r="D239" s="2">
        <f ca="1">表格1[[#This Row],[第1年]]*(1+_xlfn.NORM.INV(RAND(),平均報酬率,平均標準差))</f>
        <v>109.3687326714084</v>
      </c>
      <c r="E239" s="2">
        <f ca="1">表格1[[#This Row],[第2年]]*(1+_xlfn.NORM.INV(RAND(),平均報酬率,平均標準差))</f>
        <v>117.06252004290245</v>
      </c>
      <c r="F239" s="2">
        <f ca="1">表格1[[#This Row],[第3年]]*(1+_xlfn.NORM.INV(RAND(),平均報酬率,平均標準差))</f>
        <v>136.62069883531439</v>
      </c>
      <c r="G239" s="2">
        <f ca="1">表格1[[#This Row],[第4年]]*(1+_xlfn.NORM.INV(RAND(),平均報酬率,平均標準差))</f>
        <v>147.93372597642809</v>
      </c>
      <c r="H239" s="2">
        <f ca="1">表格1[[#This Row],[第5年]]*(1+_xlfn.NORM.INV(RAND(),平均報酬率,平均標準差))</f>
        <v>167.76450285069006</v>
      </c>
      <c r="I239" s="2">
        <f ca="1">表格1[[#This Row],[第6年]]*(1+_xlfn.NORM.INV(RAND(),平均報酬率,平均標準差))</f>
        <v>167.90207783460653</v>
      </c>
      <c r="J239" s="2">
        <f ca="1">表格1[[#This Row],[第7年]]*(1+_xlfn.NORM.INV(RAND(),平均報酬率,平均標準差))</f>
        <v>161.43500207611811</v>
      </c>
      <c r="K239" s="2">
        <f ca="1">表格1[[#This Row],[第8年]]*(1+_xlfn.NORM.INV(RAND(),平均報酬率,平均標準差))</f>
        <v>179.14852741828406</v>
      </c>
      <c r="L239" s="2">
        <f ca="1">表格1[[#This Row],[第9年]]*(1+_xlfn.NORM.INV(RAND(),平均報酬率,平均標準差))</f>
        <v>186.66805961674871</v>
      </c>
    </row>
    <row r="240" spans="1:12" x14ac:dyDescent="0.25">
      <c r="A240" s="1">
        <v>212</v>
      </c>
      <c r="B240" s="1">
        <f t="shared" si="3"/>
        <v>100</v>
      </c>
      <c r="C240" s="2">
        <f ca="1">表格1[[#This Row],[期初]]*(1+_xlfn.NORM.INV(RAND(),平均報酬率,平均標準差))</f>
        <v>107.53165521412618</v>
      </c>
      <c r="D240" s="2">
        <f ca="1">表格1[[#This Row],[第1年]]*(1+_xlfn.NORM.INV(RAND(),平均報酬率,平均標準差))</f>
        <v>117.99102580902998</v>
      </c>
      <c r="E240" s="2">
        <f ca="1">表格1[[#This Row],[第2年]]*(1+_xlfn.NORM.INV(RAND(),平均報酬率,平均標準差))</f>
        <v>115.69071931840361</v>
      </c>
      <c r="F240" s="2">
        <f ca="1">表格1[[#This Row],[第3年]]*(1+_xlfn.NORM.INV(RAND(),平均報酬率,平均標準差))</f>
        <v>124.04238569053103</v>
      </c>
      <c r="G240" s="2">
        <f ca="1">表格1[[#This Row],[第4年]]*(1+_xlfn.NORM.INV(RAND(),平均報酬率,平均標準差))</f>
        <v>123.62372596296927</v>
      </c>
      <c r="H240" s="2">
        <f ca="1">表格1[[#This Row],[第5年]]*(1+_xlfn.NORM.INV(RAND(),平均報酬率,平均標準差))</f>
        <v>144.91558366368275</v>
      </c>
      <c r="I240" s="2">
        <f ca="1">表格1[[#This Row],[第6年]]*(1+_xlfn.NORM.INV(RAND(),平均報酬率,平均標準差))</f>
        <v>157.09391192474621</v>
      </c>
      <c r="J240" s="2">
        <f ca="1">表格1[[#This Row],[第7年]]*(1+_xlfn.NORM.INV(RAND(),平均報酬率,平均標準差))</f>
        <v>173.02973990706192</v>
      </c>
      <c r="K240" s="2">
        <f ca="1">表格1[[#This Row],[第8年]]*(1+_xlfn.NORM.INV(RAND(),平均報酬率,平均標準差))</f>
        <v>164.45010079755033</v>
      </c>
      <c r="L240" s="2">
        <f ca="1">表格1[[#This Row],[第9年]]*(1+_xlfn.NORM.INV(RAND(),平均報酬率,平均標準差))</f>
        <v>184.68666527050115</v>
      </c>
    </row>
    <row r="241" spans="1:12" x14ac:dyDescent="0.25">
      <c r="A241" s="1">
        <v>213</v>
      </c>
      <c r="B241" s="1">
        <f t="shared" si="3"/>
        <v>100</v>
      </c>
      <c r="C241" s="2">
        <f ca="1">表格1[[#This Row],[期初]]*(1+_xlfn.NORM.INV(RAND(),平均報酬率,平均標準差))</f>
        <v>101.65848831963937</v>
      </c>
      <c r="D241" s="2">
        <f ca="1">表格1[[#This Row],[第1年]]*(1+_xlfn.NORM.INV(RAND(),平均報酬率,平均標準差))</f>
        <v>111.91621523121835</v>
      </c>
      <c r="E241" s="2">
        <f ca="1">表格1[[#This Row],[第2年]]*(1+_xlfn.NORM.INV(RAND(),平均報酬率,平均標準差))</f>
        <v>109.83470555928676</v>
      </c>
      <c r="F241" s="2">
        <f ca="1">表格1[[#This Row],[第3年]]*(1+_xlfn.NORM.INV(RAND(),平均報酬率,平均標準差))</f>
        <v>121.24848752814135</v>
      </c>
      <c r="G241" s="2">
        <f ca="1">表格1[[#This Row],[第4年]]*(1+_xlfn.NORM.INV(RAND(),平均報酬率,平均標準差))</f>
        <v>129.95674567526089</v>
      </c>
      <c r="H241" s="2">
        <f ca="1">表格1[[#This Row],[第5年]]*(1+_xlfn.NORM.INV(RAND(),平均報酬率,平均標準差))</f>
        <v>143.71097454510965</v>
      </c>
      <c r="I241" s="2">
        <f ca="1">表格1[[#This Row],[第6年]]*(1+_xlfn.NORM.INV(RAND(),平均報酬率,平均標準差))</f>
        <v>157.79107559581027</v>
      </c>
      <c r="J241" s="2">
        <f ca="1">表格1[[#This Row],[第7年]]*(1+_xlfn.NORM.INV(RAND(),平均報酬率,平均標準差))</f>
        <v>170.27760538821428</v>
      </c>
      <c r="K241" s="2">
        <f ca="1">表格1[[#This Row],[第8年]]*(1+_xlfn.NORM.INV(RAND(),平均報酬率,平均標準差))</f>
        <v>192.36163088730603</v>
      </c>
      <c r="L241" s="2">
        <f ca="1">表格1[[#This Row],[第9年]]*(1+_xlfn.NORM.INV(RAND(),平均報酬率,平均標準差))</f>
        <v>219.93439512355874</v>
      </c>
    </row>
    <row r="242" spans="1:12" x14ac:dyDescent="0.25">
      <c r="A242" s="1">
        <v>214</v>
      </c>
      <c r="B242" s="1">
        <f t="shared" si="3"/>
        <v>100</v>
      </c>
      <c r="C242" s="2">
        <f ca="1">表格1[[#This Row],[期初]]*(1+_xlfn.NORM.INV(RAND(),平均報酬率,平均標準差))</f>
        <v>121.4520810999454</v>
      </c>
      <c r="D242" s="2">
        <f ca="1">表格1[[#This Row],[第1年]]*(1+_xlfn.NORM.INV(RAND(),平均報酬率,平均標準差))</f>
        <v>121.81798582031278</v>
      </c>
      <c r="E242" s="2">
        <f ca="1">表格1[[#This Row],[第2年]]*(1+_xlfn.NORM.INV(RAND(),平均報酬率,平均標準差))</f>
        <v>135.81417266306269</v>
      </c>
      <c r="F242" s="2">
        <f ca="1">表格1[[#This Row],[第3年]]*(1+_xlfn.NORM.INV(RAND(),平均報酬率,平均標準差))</f>
        <v>149.34196278732344</v>
      </c>
      <c r="G242" s="2">
        <f ca="1">表格1[[#This Row],[第4年]]*(1+_xlfn.NORM.INV(RAND(),平均報酬率,平均標準差))</f>
        <v>169.94111973920326</v>
      </c>
      <c r="H242" s="2">
        <f ca="1">表格1[[#This Row],[第5年]]*(1+_xlfn.NORM.INV(RAND(),平均報酬率,平均標準差))</f>
        <v>184.9536512943005</v>
      </c>
      <c r="I242" s="2">
        <f ca="1">表格1[[#This Row],[第6年]]*(1+_xlfn.NORM.INV(RAND(),平均報酬率,平均標準差))</f>
        <v>211.78189848155014</v>
      </c>
      <c r="J242" s="2">
        <f ca="1">表格1[[#This Row],[第7年]]*(1+_xlfn.NORM.INV(RAND(),平均報酬率,平均標準差))</f>
        <v>208.62361250339546</v>
      </c>
      <c r="K242" s="2">
        <f ca="1">表格1[[#This Row],[第8年]]*(1+_xlfn.NORM.INV(RAND(),平均報酬率,平均標準差))</f>
        <v>237.62560955048795</v>
      </c>
      <c r="L242" s="2">
        <f ca="1">表格1[[#This Row],[第9年]]*(1+_xlfn.NORM.INV(RAND(),平均報酬率,平均標準差))</f>
        <v>241.40227514303535</v>
      </c>
    </row>
    <row r="243" spans="1:12" x14ac:dyDescent="0.25">
      <c r="A243" s="1">
        <v>215</v>
      </c>
      <c r="B243" s="1">
        <f t="shared" si="3"/>
        <v>100</v>
      </c>
      <c r="C243" s="2">
        <f ca="1">表格1[[#This Row],[期初]]*(1+_xlfn.NORM.INV(RAND(),平均報酬率,平均標準差))</f>
        <v>115.31067566895645</v>
      </c>
      <c r="D243" s="2">
        <f ca="1">表格1[[#This Row],[第1年]]*(1+_xlfn.NORM.INV(RAND(),平均報酬率,平均標準差))</f>
        <v>126.65624457936484</v>
      </c>
      <c r="E243" s="2">
        <f ca="1">表格1[[#This Row],[第2年]]*(1+_xlfn.NORM.INV(RAND(),平均報酬率,平均標準差))</f>
        <v>145.57920621787758</v>
      </c>
      <c r="F243" s="2">
        <f ca="1">表格1[[#This Row],[第3年]]*(1+_xlfn.NORM.INV(RAND(),平均報酬率,平均標準差))</f>
        <v>156.95561972593336</v>
      </c>
      <c r="G243" s="2">
        <f ca="1">表格1[[#This Row],[第4年]]*(1+_xlfn.NORM.INV(RAND(),平均報酬率,平均標準差))</f>
        <v>166.92302822342293</v>
      </c>
      <c r="H243" s="2">
        <f ca="1">表格1[[#This Row],[第5年]]*(1+_xlfn.NORM.INV(RAND(),平均報酬率,平均標準差))</f>
        <v>189.85976257955241</v>
      </c>
      <c r="I243" s="2">
        <f ca="1">表格1[[#This Row],[第6年]]*(1+_xlfn.NORM.INV(RAND(),平均報酬率,平均標準差))</f>
        <v>194.71080613149701</v>
      </c>
      <c r="J243" s="2">
        <f ca="1">表格1[[#This Row],[第7年]]*(1+_xlfn.NORM.INV(RAND(),平均報酬率,平均標準差))</f>
        <v>215.32250108503194</v>
      </c>
      <c r="K243" s="2">
        <f ca="1">表格1[[#This Row],[第8年]]*(1+_xlfn.NORM.INV(RAND(),平均報酬率,平均標準差))</f>
        <v>231.77626303071841</v>
      </c>
      <c r="L243" s="2">
        <f ca="1">表格1[[#This Row],[第9年]]*(1+_xlfn.NORM.INV(RAND(),平均報酬率,平均標準差))</f>
        <v>248.1594119723876</v>
      </c>
    </row>
    <row r="244" spans="1:12" x14ac:dyDescent="0.25">
      <c r="A244" s="1">
        <v>216</v>
      </c>
      <c r="B244" s="1">
        <f t="shared" si="3"/>
        <v>100</v>
      </c>
      <c r="C244" s="2">
        <f ca="1">表格1[[#This Row],[期初]]*(1+_xlfn.NORM.INV(RAND(),平均報酬率,平均標準差))</f>
        <v>101.18127544306994</v>
      </c>
      <c r="D244" s="2">
        <f ca="1">表格1[[#This Row],[第1年]]*(1+_xlfn.NORM.INV(RAND(),平均報酬率,平均標準差))</f>
        <v>114.68003008210343</v>
      </c>
      <c r="E244" s="2">
        <f ca="1">表格1[[#This Row],[第2年]]*(1+_xlfn.NORM.INV(RAND(),平均報酬率,平均標準差))</f>
        <v>125.04770709635561</v>
      </c>
      <c r="F244" s="2">
        <f ca="1">表格1[[#This Row],[第3年]]*(1+_xlfn.NORM.INV(RAND(),平均報酬率,平均標準差))</f>
        <v>135.90109215813587</v>
      </c>
      <c r="G244" s="2">
        <f ca="1">表格1[[#This Row],[第4年]]*(1+_xlfn.NORM.INV(RAND(),平均報酬率,平均標準差))</f>
        <v>154.32776520213491</v>
      </c>
      <c r="H244" s="2">
        <f ca="1">表格1[[#This Row],[第5年]]*(1+_xlfn.NORM.INV(RAND(),平均報酬率,平均標準差))</f>
        <v>157.13827899646643</v>
      </c>
      <c r="I244" s="2">
        <f ca="1">表格1[[#This Row],[第6年]]*(1+_xlfn.NORM.INV(RAND(),平均報酬率,平均標準差))</f>
        <v>184.8179693409941</v>
      </c>
      <c r="J244" s="2">
        <f ca="1">表格1[[#This Row],[第7年]]*(1+_xlfn.NORM.INV(RAND(),平均報酬率,平均標準差))</f>
        <v>192.13880050119076</v>
      </c>
      <c r="K244" s="2">
        <f ca="1">表格1[[#This Row],[第8年]]*(1+_xlfn.NORM.INV(RAND(),平均報酬率,平均標準差))</f>
        <v>219.74738845799169</v>
      </c>
      <c r="L244" s="2">
        <f ca="1">表格1[[#This Row],[第9年]]*(1+_xlfn.NORM.INV(RAND(),平均報酬率,平均標準差))</f>
        <v>236.55189867245221</v>
      </c>
    </row>
    <row r="245" spans="1:12" x14ac:dyDescent="0.25">
      <c r="A245" s="1">
        <v>217</v>
      </c>
      <c r="B245" s="1">
        <f t="shared" si="3"/>
        <v>100</v>
      </c>
      <c r="C245" s="2">
        <f ca="1">表格1[[#This Row],[期初]]*(1+_xlfn.NORM.INV(RAND(),平均報酬率,平均標準差))</f>
        <v>104.70500637777371</v>
      </c>
      <c r="D245" s="2">
        <f ca="1">表格1[[#This Row],[第1年]]*(1+_xlfn.NORM.INV(RAND(),平均報酬率,平均標準差))</f>
        <v>100.59999637216673</v>
      </c>
      <c r="E245" s="2">
        <f ca="1">表格1[[#This Row],[第2年]]*(1+_xlfn.NORM.INV(RAND(),平均報酬率,平均標準差))</f>
        <v>109.64697818587416</v>
      </c>
      <c r="F245" s="2">
        <f ca="1">表格1[[#This Row],[第3年]]*(1+_xlfn.NORM.INV(RAND(),平均報酬率,平均標準差))</f>
        <v>116.84841453389585</v>
      </c>
      <c r="G245" s="2">
        <f ca="1">表格1[[#This Row],[第4年]]*(1+_xlfn.NORM.INV(RAND(),平均報酬率,平均標準差))</f>
        <v>131.88155487433696</v>
      </c>
      <c r="H245" s="2">
        <f ca="1">表格1[[#This Row],[第5年]]*(1+_xlfn.NORM.INV(RAND(),平均報酬率,平均標準差))</f>
        <v>160.97953681174315</v>
      </c>
      <c r="I245" s="2">
        <f ca="1">表格1[[#This Row],[第6年]]*(1+_xlfn.NORM.INV(RAND(),平均報酬率,平均標準差))</f>
        <v>156.12091484667411</v>
      </c>
      <c r="J245" s="2">
        <f ca="1">表格1[[#This Row],[第7年]]*(1+_xlfn.NORM.INV(RAND(),平均報酬率,平均標準差))</f>
        <v>174.36234571567729</v>
      </c>
      <c r="K245" s="2">
        <f ca="1">表格1[[#This Row],[第8年]]*(1+_xlfn.NORM.INV(RAND(),平均報酬率,平均標準差))</f>
        <v>181.43628301200448</v>
      </c>
      <c r="L245" s="2">
        <f ca="1">表格1[[#This Row],[第9年]]*(1+_xlfn.NORM.INV(RAND(),平均報酬率,平均標準差))</f>
        <v>185.45191551526605</v>
      </c>
    </row>
    <row r="246" spans="1:12" x14ac:dyDescent="0.25">
      <c r="A246" s="1">
        <v>218</v>
      </c>
      <c r="B246" s="1">
        <f t="shared" si="3"/>
        <v>100</v>
      </c>
      <c r="C246" s="2">
        <f ca="1">表格1[[#This Row],[期初]]*(1+_xlfn.NORM.INV(RAND(),平均報酬率,平均標準差))</f>
        <v>103.84626751914632</v>
      </c>
      <c r="D246" s="2">
        <f ca="1">表格1[[#This Row],[第1年]]*(1+_xlfn.NORM.INV(RAND(),平均報酬率,平均標準差))</f>
        <v>122.19213058005757</v>
      </c>
      <c r="E246" s="2">
        <f ca="1">表格1[[#This Row],[第2年]]*(1+_xlfn.NORM.INV(RAND(),平均報酬率,平均標準差))</f>
        <v>140.0634204718009</v>
      </c>
      <c r="F246" s="2">
        <f ca="1">表格1[[#This Row],[第3年]]*(1+_xlfn.NORM.INV(RAND(),平均報酬率,平均標準差))</f>
        <v>150.52720901007038</v>
      </c>
      <c r="G246" s="2">
        <f ca="1">表格1[[#This Row],[第4年]]*(1+_xlfn.NORM.INV(RAND(),平均報酬率,平均標準差))</f>
        <v>166.82036546967583</v>
      </c>
      <c r="H246" s="2">
        <f ca="1">表格1[[#This Row],[第5年]]*(1+_xlfn.NORM.INV(RAND(),平均報酬率,平均標準差))</f>
        <v>196.02496804130314</v>
      </c>
      <c r="I246" s="2">
        <f ca="1">表格1[[#This Row],[第6年]]*(1+_xlfn.NORM.INV(RAND(),平均報酬率,平均標準差))</f>
        <v>217.58294909787662</v>
      </c>
      <c r="J246" s="2">
        <f ca="1">表格1[[#This Row],[第7年]]*(1+_xlfn.NORM.INV(RAND(),平均報酬率,平均標準差))</f>
        <v>226.44541585894891</v>
      </c>
      <c r="K246" s="2">
        <f ca="1">表格1[[#This Row],[第8年]]*(1+_xlfn.NORM.INV(RAND(),平均報酬率,平均標準差))</f>
        <v>248.2650397081737</v>
      </c>
      <c r="L246" s="2">
        <f ca="1">表格1[[#This Row],[第9年]]*(1+_xlfn.NORM.INV(RAND(),平均報酬率,平均標準差))</f>
        <v>264.23085156201341</v>
      </c>
    </row>
    <row r="247" spans="1:12" x14ac:dyDescent="0.25">
      <c r="A247" s="1">
        <v>219</v>
      </c>
      <c r="B247" s="1">
        <f t="shared" si="3"/>
        <v>100</v>
      </c>
      <c r="C247" s="2">
        <f ca="1">表格1[[#This Row],[期初]]*(1+_xlfn.NORM.INV(RAND(),平均報酬率,平均標準差))</f>
        <v>106.69878457959341</v>
      </c>
      <c r="D247" s="2">
        <f ca="1">表格1[[#This Row],[第1年]]*(1+_xlfn.NORM.INV(RAND(),平均報酬率,平均標準差))</f>
        <v>113.29685848865159</v>
      </c>
      <c r="E247" s="2">
        <f ca="1">表格1[[#This Row],[第2年]]*(1+_xlfn.NORM.INV(RAND(),平均報酬率,平均標準差))</f>
        <v>112.43943515910532</v>
      </c>
      <c r="F247" s="2">
        <f ca="1">表格1[[#This Row],[第3年]]*(1+_xlfn.NORM.INV(RAND(),平均報酬率,平均標準差))</f>
        <v>115.46262568140274</v>
      </c>
      <c r="G247" s="2">
        <f ca="1">表格1[[#This Row],[第4年]]*(1+_xlfn.NORM.INV(RAND(),平均報酬率,平均標準差))</f>
        <v>124.30891035782878</v>
      </c>
      <c r="H247" s="2">
        <f ca="1">表格1[[#This Row],[第5年]]*(1+_xlfn.NORM.INV(RAND(),平均報酬率,平均標準差))</f>
        <v>134.7508158143383</v>
      </c>
      <c r="I247" s="2">
        <f ca="1">表格1[[#This Row],[第6年]]*(1+_xlfn.NORM.INV(RAND(),平均報酬率,平均標準差))</f>
        <v>159.91764971465946</v>
      </c>
      <c r="J247" s="2">
        <f ca="1">表格1[[#This Row],[第7年]]*(1+_xlfn.NORM.INV(RAND(),平均報酬率,平均標準差))</f>
        <v>144.11987144912553</v>
      </c>
      <c r="K247" s="2">
        <f ca="1">表格1[[#This Row],[第8年]]*(1+_xlfn.NORM.INV(RAND(),平均報酬率,平均標準差))</f>
        <v>154.16055141286961</v>
      </c>
      <c r="L247" s="2">
        <f ca="1">表格1[[#This Row],[第9年]]*(1+_xlfn.NORM.INV(RAND(),平均報酬率,平均標準差))</f>
        <v>149.8074849364429</v>
      </c>
    </row>
    <row r="248" spans="1:12" x14ac:dyDescent="0.25">
      <c r="A248" s="1">
        <v>220</v>
      </c>
      <c r="B248" s="1">
        <f t="shared" si="3"/>
        <v>100</v>
      </c>
      <c r="C248" s="2">
        <f ca="1">表格1[[#This Row],[期初]]*(1+_xlfn.NORM.INV(RAND(),平均報酬率,平均標準差))</f>
        <v>116.68380755250618</v>
      </c>
      <c r="D248" s="2">
        <f ca="1">表格1[[#This Row],[第1年]]*(1+_xlfn.NORM.INV(RAND(),平均報酬率,平均標準差))</f>
        <v>136.19443314417339</v>
      </c>
      <c r="E248" s="2">
        <f ca="1">表格1[[#This Row],[第2年]]*(1+_xlfn.NORM.INV(RAND(),平均報酬率,平均標準差))</f>
        <v>150.41642055292255</v>
      </c>
      <c r="F248" s="2">
        <f ca="1">表格1[[#This Row],[第3年]]*(1+_xlfn.NORM.INV(RAND(),平均報酬率,平均標準差))</f>
        <v>164.70285799707085</v>
      </c>
      <c r="G248" s="2">
        <f ca="1">表格1[[#This Row],[第4年]]*(1+_xlfn.NORM.INV(RAND(),平均報酬率,平均標準差))</f>
        <v>195.33700610314162</v>
      </c>
      <c r="H248" s="2">
        <f ca="1">表格1[[#This Row],[第5年]]*(1+_xlfn.NORM.INV(RAND(),平均報酬率,平均標準差))</f>
        <v>197.22482228268237</v>
      </c>
      <c r="I248" s="2">
        <f ca="1">表格1[[#This Row],[第6年]]*(1+_xlfn.NORM.INV(RAND(),平均報酬率,平均標準差))</f>
        <v>200.51545878488938</v>
      </c>
      <c r="J248" s="2">
        <f ca="1">表格1[[#This Row],[第7年]]*(1+_xlfn.NORM.INV(RAND(),平均報酬率,平均標準差))</f>
        <v>198.32826490891543</v>
      </c>
      <c r="K248" s="2">
        <f ca="1">表格1[[#This Row],[第8年]]*(1+_xlfn.NORM.INV(RAND(),平均報酬率,平均標準差))</f>
        <v>212.09054566368962</v>
      </c>
      <c r="L248" s="2">
        <f ca="1">表格1[[#This Row],[第9年]]*(1+_xlfn.NORM.INV(RAND(),平均報酬率,平均標準差))</f>
        <v>248.73443338477423</v>
      </c>
    </row>
    <row r="249" spans="1:12" x14ac:dyDescent="0.25">
      <c r="A249" s="1">
        <v>221</v>
      </c>
      <c r="B249" s="1">
        <f t="shared" si="3"/>
        <v>100</v>
      </c>
      <c r="C249" s="2">
        <f ca="1">表格1[[#This Row],[期初]]*(1+_xlfn.NORM.INV(RAND(),平均報酬率,平均標準差))</f>
        <v>100.0195260459964</v>
      </c>
      <c r="D249" s="2">
        <f ca="1">表格1[[#This Row],[第1年]]*(1+_xlfn.NORM.INV(RAND(),平均報酬率,平均標準差))</f>
        <v>107.76148814340777</v>
      </c>
      <c r="E249" s="2">
        <f ca="1">表格1[[#This Row],[第2年]]*(1+_xlfn.NORM.INV(RAND(),平均報酬率,平均標準差))</f>
        <v>123.95342077002833</v>
      </c>
      <c r="F249" s="2">
        <f ca="1">表格1[[#This Row],[第3年]]*(1+_xlfn.NORM.INV(RAND(),平均報酬率,平均標準差))</f>
        <v>127.66800126426214</v>
      </c>
      <c r="G249" s="2">
        <f ca="1">表格1[[#This Row],[第4年]]*(1+_xlfn.NORM.INV(RAND(),平均報酬率,平均標準差))</f>
        <v>133.24756750026086</v>
      </c>
      <c r="H249" s="2">
        <f ca="1">表格1[[#This Row],[第5年]]*(1+_xlfn.NORM.INV(RAND(),平均報酬率,平均標準差))</f>
        <v>142.78108243948975</v>
      </c>
      <c r="I249" s="2">
        <f ca="1">表格1[[#This Row],[第6年]]*(1+_xlfn.NORM.INV(RAND(),平均報酬率,平均標準差))</f>
        <v>152.46622407166478</v>
      </c>
      <c r="J249" s="2">
        <f ca="1">表格1[[#This Row],[第7年]]*(1+_xlfn.NORM.INV(RAND(),平均報酬率,平均標準差))</f>
        <v>169.8540374174934</v>
      </c>
      <c r="K249" s="2">
        <f ca="1">表格1[[#This Row],[第8年]]*(1+_xlfn.NORM.INV(RAND(),平均報酬率,平均標準差))</f>
        <v>186.59988364005426</v>
      </c>
      <c r="L249" s="2">
        <f ca="1">表格1[[#This Row],[第9年]]*(1+_xlfn.NORM.INV(RAND(),平均報酬率,平均標準差))</f>
        <v>193.72764195928212</v>
      </c>
    </row>
    <row r="250" spans="1:12" x14ac:dyDescent="0.25">
      <c r="A250" s="1">
        <v>222</v>
      </c>
      <c r="B250" s="1">
        <f t="shared" si="3"/>
        <v>100</v>
      </c>
      <c r="C250" s="2">
        <f ca="1">表格1[[#This Row],[期初]]*(1+_xlfn.NORM.INV(RAND(),平均報酬率,平均標準差))</f>
        <v>102.17394923595373</v>
      </c>
      <c r="D250" s="2">
        <f ca="1">表格1[[#This Row],[第1年]]*(1+_xlfn.NORM.INV(RAND(),平均報酬率,平均標準差))</f>
        <v>100.17155926053162</v>
      </c>
      <c r="E250" s="2">
        <f ca="1">表格1[[#This Row],[第2年]]*(1+_xlfn.NORM.INV(RAND(),平均報酬率,平均標準差))</f>
        <v>103.01966515006328</v>
      </c>
      <c r="F250" s="2">
        <f ca="1">表格1[[#This Row],[第3年]]*(1+_xlfn.NORM.INV(RAND(),平均報酬率,平均標準差))</f>
        <v>109.48874677406447</v>
      </c>
      <c r="G250" s="2">
        <f ca="1">表格1[[#This Row],[第4年]]*(1+_xlfn.NORM.INV(RAND(),平均報酬率,平均標準差))</f>
        <v>109.95915118897936</v>
      </c>
      <c r="H250" s="2">
        <f ca="1">表格1[[#This Row],[第5年]]*(1+_xlfn.NORM.INV(RAND(),平均報酬率,平均標準差))</f>
        <v>120.98695986929874</v>
      </c>
      <c r="I250" s="2">
        <f ca="1">表格1[[#This Row],[第6年]]*(1+_xlfn.NORM.INV(RAND(),平均報酬率,平均標準差))</f>
        <v>127.35399047585469</v>
      </c>
      <c r="J250" s="2">
        <f ca="1">表格1[[#This Row],[第7年]]*(1+_xlfn.NORM.INV(RAND(),平均報酬率,平均標準差))</f>
        <v>124.01423823521533</v>
      </c>
      <c r="K250" s="2">
        <f ca="1">表格1[[#This Row],[第8年]]*(1+_xlfn.NORM.INV(RAND(),平均報酬率,平均標準差))</f>
        <v>119.4396080632781</v>
      </c>
      <c r="L250" s="2">
        <f ca="1">表格1[[#This Row],[第9年]]*(1+_xlfn.NORM.INV(RAND(),平均報酬率,平均標準差))</f>
        <v>123.07659110554664</v>
      </c>
    </row>
    <row r="251" spans="1:12" x14ac:dyDescent="0.25">
      <c r="A251" s="1">
        <v>223</v>
      </c>
      <c r="B251" s="1">
        <f t="shared" si="3"/>
        <v>100</v>
      </c>
      <c r="C251" s="2">
        <f ca="1">表格1[[#This Row],[期初]]*(1+_xlfn.NORM.INV(RAND(),平均報酬率,平均標準差))</f>
        <v>102.74978424573023</v>
      </c>
      <c r="D251" s="2">
        <f ca="1">表格1[[#This Row],[第1年]]*(1+_xlfn.NORM.INV(RAND(),平均報酬率,平均標準差))</f>
        <v>114.41365013784591</v>
      </c>
      <c r="E251" s="2">
        <f ca="1">表格1[[#This Row],[第2年]]*(1+_xlfn.NORM.INV(RAND(),平均報酬率,平均標準差))</f>
        <v>121.31444008853114</v>
      </c>
      <c r="F251" s="2">
        <f ca="1">表格1[[#This Row],[第3年]]*(1+_xlfn.NORM.INV(RAND(),平均報酬率,平均標準差))</f>
        <v>124.9091795062151</v>
      </c>
      <c r="G251" s="2">
        <f ca="1">表格1[[#This Row],[第4年]]*(1+_xlfn.NORM.INV(RAND(),平均報酬率,平均標準差))</f>
        <v>138.78456948259884</v>
      </c>
      <c r="H251" s="2">
        <f ca="1">表格1[[#This Row],[第5年]]*(1+_xlfn.NORM.INV(RAND(),平均報酬率,平均標準差))</f>
        <v>153.44065522512105</v>
      </c>
      <c r="I251" s="2">
        <f ca="1">表格1[[#This Row],[第6年]]*(1+_xlfn.NORM.INV(RAND(),平均報酬率,平均標準差))</f>
        <v>158.71236012691676</v>
      </c>
      <c r="J251" s="2">
        <f ca="1">表格1[[#This Row],[第7年]]*(1+_xlfn.NORM.INV(RAND(),平均報酬率,平均標準差))</f>
        <v>161.69140459406808</v>
      </c>
      <c r="K251" s="2">
        <f ca="1">表格1[[#This Row],[第8年]]*(1+_xlfn.NORM.INV(RAND(),平均報酬率,平均標準差))</f>
        <v>175.62440667076859</v>
      </c>
      <c r="L251" s="2">
        <f ca="1">表格1[[#This Row],[第9年]]*(1+_xlfn.NORM.INV(RAND(),平均報酬率,平均標準差))</f>
        <v>191.47077056996375</v>
      </c>
    </row>
    <row r="252" spans="1:12" x14ac:dyDescent="0.25">
      <c r="A252" s="1">
        <v>224</v>
      </c>
      <c r="B252" s="1">
        <f t="shared" si="3"/>
        <v>100</v>
      </c>
      <c r="C252" s="2">
        <f ca="1">表格1[[#This Row],[期初]]*(1+_xlfn.NORM.INV(RAND(),平均報酬率,平均標準差))</f>
        <v>88.9729524757756</v>
      </c>
      <c r="D252" s="2">
        <f ca="1">表格1[[#This Row],[第1年]]*(1+_xlfn.NORM.INV(RAND(),平均報酬率,平均標準差))</f>
        <v>101.05862681416808</v>
      </c>
      <c r="E252" s="2">
        <f ca="1">表格1[[#This Row],[第2年]]*(1+_xlfn.NORM.INV(RAND(),平均報酬率,平均標準差))</f>
        <v>118.84129698815042</v>
      </c>
      <c r="F252" s="2">
        <f ca="1">表格1[[#This Row],[第3年]]*(1+_xlfn.NORM.INV(RAND(),平均報酬率,平均標準差))</f>
        <v>125.37653986765851</v>
      </c>
      <c r="G252" s="2">
        <f ca="1">表格1[[#This Row],[第4年]]*(1+_xlfn.NORM.INV(RAND(),平均報酬率,平均標準差))</f>
        <v>132.60110002218931</v>
      </c>
      <c r="H252" s="2">
        <f ca="1">表格1[[#This Row],[第5年]]*(1+_xlfn.NORM.INV(RAND(),平均報酬率,平均標準差))</f>
        <v>149.97361313452129</v>
      </c>
      <c r="I252" s="2">
        <f ca="1">表格1[[#This Row],[第6年]]*(1+_xlfn.NORM.INV(RAND(),平均報酬率,平均標準差))</f>
        <v>162.80090385256943</v>
      </c>
      <c r="J252" s="2">
        <f ca="1">表格1[[#This Row],[第7年]]*(1+_xlfn.NORM.INV(RAND(),平均報酬率,平均標準差))</f>
        <v>184.74965530262196</v>
      </c>
      <c r="K252" s="2">
        <f ca="1">表格1[[#This Row],[第8年]]*(1+_xlfn.NORM.INV(RAND(),平均報酬率,平均標準差))</f>
        <v>210.84463410228747</v>
      </c>
      <c r="L252" s="2">
        <f ca="1">表格1[[#This Row],[第9年]]*(1+_xlfn.NORM.INV(RAND(),平均報酬率,平均標準差))</f>
        <v>223.24347146321151</v>
      </c>
    </row>
    <row r="253" spans="1:12" x14ac:dyDescent="0.25">
      <c r="A253" s="1">
        <v>225</v>
      </c>
      <c r="B253" s="1">
        <f t="shared" si="3"/>
        <v>100</v>
      </c>
      <c r="C253" s="2">
        <f ca="1">表格1[[#This Row],[期初]]*(1+_xlfn.NORM.INV(RAND(),平均報酬率,平均標準差))</f>
        <v>116.94352173768149</v>
      </c>
      <c r="D253" s="2">
        <f ca="1">表格1[[#This Row],[第1年]]*(1+_xlfn.NORM.INV(RAND(),平均報酬率,平均標準差))</f>
        <v>136.22543209063912</v>
      </c>
      <c r="E253" s="2">
        <f ca="1">表格1[[#This Row],[第2年]]*(1+_xlfn.NORM.INV(RAND(),平均報酬率,平均標準差))</f>
        <v>141.84282784731042</v>
      </c>
      <c r="F253" s="2">
        <f ca="1">表格1[[#This Row],[第3年]]*(1+_xlfn.NORM.INV(RAND(),平均報酬率,平均標準差))</f>
        <v>160.69441767671736</v>
      </c>
      <c r="G253" s="2">
        <f ca="1">表格1[[#This Row],[第4年]]*(1+_xlfn.NORM.INV(RAND(),平均報酬率,平均標準差))</f>
        <v>174.81458560684229</v>
      </c>
      <c r="H253" s="2">
        <f ca="1">表格1[[#This Row],[第5年]]*(1+_xlfn.NORM.INV(RAND(),平均報酬率,平均標準差))</f>
        <v>181.3303284496096</v>
      </c>
      <c r="I253" s="2">
        <f ca="1">表格1[[#This Row],[第6年]]*(1+_xlfn.NORM.INV(RAND(),平均報酬率,平均標準差))</f>
        <v>186.90156009214559</v>
      </c>
      <c r="J253" s="2">
        <f ca="1">表格1[[#This Row],[第7年]]*(1+_xlfn.NORM.INV(RAND(),平均報酬率,平均標準差))</f>
        <v>193.51759049244214</v>
      </c>
      <c r="K253" s="2">
        <f ca="1">表格1[[#This Row],[第8年]]*(1+_xlfn.NORM.INV(RAND(),平均報酬率,平均標準差))</f>
        <v>200.87660610690261</v>
      </c>
      <c r="L253" s="2">
        <f ca="1">表格1[[#This Row],[第9年]]*(1+_xlfn.NORM.INV(RAND(),平均報酬率,平均標準差))</f>
        <v>206.72305510343654</v>
      </c>
    </row>
    <row r="254" spans="1:12" x14ac:dyDescent="0.25">
      <c r="A254" s="1">
        <v>226</v>
      </c>
      <c r="B254" s="1">
        <f t="shared" si="3"/>
        <v>100</v>
      </c>
      <c r="C254" s="2">
        <f ca="1">表格1[[#This Row],[期初]]*(1+_xlfn.NORM.INV(RAND(),平均報酬率,平均標準差))</f>
        <v>113.78806004448066</v>
      </c>
      <c r="D254" s="2">
        <f ca="1">表格1[[#This Row],[第1年]]*(1+_xlfn.NORM.INV(RAND(),平均報酬率,平均標準差))</f>
        <v>118.51447490646834</v>
      </c>
      <c r="E254" s="2">
        <f ca="1">表格1[[#This Row],[第2年]]*(1+_xlfn.NORM.INV(RAND(),平均報酬率,平均標準差))</f>
        <v>133.42286909449322</v>
      </c>
      <c r="F254" s="2">
        <f ca="1">表格1[[#This Row],[第3年]]*(1+_xlfn.NORM.INV(RAND(),平均報酬率,平均標準差))</f>
        <v>149.87636100816863</v>
      </c>
      <c r="G254" s="2">
        <f ca="1">表格1[[#This Row],[第4年]]*(1+_xlfn.NORM.INV(RAND(),平均報酬率,平均標準差))</f>
        <v>164.03530621928229</v>
      </c>
      <c r="H254" s="2">
        <f ca="1">表格1[[#This Row],[第5年]]*(1+_xlfn.NORM.INV(RAND(),平均報酬率,平均標準差))</f>
        <v>172.95796204353903</v>
      </c>
      <c r="I254" s="2">
        <f ca="1">表格1[[#This Row],[第6年]]*(1+_xlfn.NORM.INV(RAND(),平均報酬率,平均標準差))</f>
        <v>194.76973508878422</v>
      </c>
      <c r="J254" s="2">
        <f ca="1">表格1[[#This Row],[第7年]]*(1+_xlfn.NORM.INV(RAND(),平均報酬率,平均標準差))</f>
        <v>214.23605683862743</v>
      </c>
      <c r="K254" s="2">
        <f ca="1">表格1[[#This Row],[第8年]]*(1+_xlfn.NORM.INV(RAND(),平均報酬率,平均標準差))</f>
        <v>225.87494169908612</v>
      </c>
      <c r="L254" s="2">
        <f ca="1">表格1[[#This Row],[第9年]]*(1+_xlfn.NORM.INV(RAND(),平均報酬率,平均標準差))</f>
        <v>233.93068689090003</v>
      </c>
    </row>
    <row r="255" spans="1:12" x14ac:dyDescent="0.25">
      <c r="A255" s="1">
        <v>227</v>
      </c>
      <c r="B255" s="1">
        <f t="shared" si="3"/>
        <v>100</v>
      </c>
      <c r="C255" s="2">
        <f ca="1">表格1[[#This Row],[期初]]*(1+_xlfn.NORM.INV(RAND(),平均報酬率,平均標準差))</f>
        <v>99.303251511031945</v>
      </c>
      <c r="D255" s="2">
        <f ca="1">表格1[[#This Row],[第1年]]*(1+_xlfn.NORM.INV(RAND(),平均報酬率,平均標準差))</f>
        <v>102.37371149182368</v>
      </c>
      <c r="E255" s="2">
        <f ca="1">表格1[[#This Row],[第2年]]*(1+_xlfn.NORM.INV(RAND(),平均報酬率,平均標準差))</f>
        <v>110.36341087970993</v>
      </c>
      <c r="F255" s="2">
        <f ca="1">表格1[[#This Row],[第3年]]*(1+_xlfn.NORM.INV(RAND(),平均報酬率,平均標準差))</f>
        <v>115.52587410433004</v>
      </c>
      <c r="G255" s="2">
        <f ca="1">表格1[[#This Row],[第4年]]*(1+_xlfn.NORM.INV(RAND(),平均報酬率,平均標準差))</f>
        <v>124.42329650742235</v>
      </c>
      <c r="H255" s="2">
        <f ca="1">表格1[[#This Row],[第5年]]*(1+_xlfn.NORM.INV(RAND(),平均報酬率,平均標準差))</f>
        <v>143.92409202744091</v>
      </c>
      <c r="I255" s="2">
        <f ca="1">表格1[[#This Row],[第6年]]*(1+_xlfn.NORM.INV(RAND(),平均報酬率,平均標準差))</f>
        <v>160.30207849244456</v>
      </c>
      <c r="J255" s="2">
        <f ca="1">表格1[[#This Row],[第7年]]*(1+_xlfn.NORM.INV(RAND(),平均報酬率,平均標準差))</f>
        <v>166.46669394859754</v>
      </c>
      <c r="K255" s="2">
        <f ca="1">表格1[[#This Row],[第8年]]*(1+_xlfn.NORM.INV(RAND(),平均報酬率,平均標準差))</f>
        <v>179.01106096460759</v>
      </c>
      <c r="L255" s="2">
        <f ca="1">表格1[[#This Row],[第9年]]*(1+_xlfn.NORM.INV(RAND(),平均報酬率,平均標準差))</f>
        <v>184.02873879014817</v>
      </c>
    </row>
    <row r="256" spans="1:12" x14ac:dyDescent="0.25">
      <c r="A256" s="1">
        <v>228</v>
      </c>
      <c r="B256" s="1">
        <f t="shared" si="3"/>
        <v>100</v>
      </c>
      <c r="C256" s="2">
        <f ca="1">表格1[[#This Row],[期初]]*(1+_xlfn.NORM.INV(RAND(),平均報酬率,平均標準差))</f>
        <v>111.80535817807618</v>
      </c>
      <c r="D256" s="2">
        <f ca="1">表格1[[#This Row],[第1年]]*(1+_xlfn.NORM.INV(RAND(),平均報酬率,平均標準差))</f>
        <v>127.36267767179238</v>
      </c>
      <c r="E256" s="2">
        <f ca="1">表格1[[#This Row],[第2年]]*(1+_xlfn.NORM.INV(RAND(),平均報酬率,平均標準差))</f>
        <v>141.34650268028039</v>
      </c>
      <c r="F256" s="2">
        <f ca="1">表格1[[#This Row],[第3年]]*(1+_xlfn.NORM.INV(RAND(),平均報酬率,平均標準差))</f>
        <v>137.16704169578156</v>
      </c>
      <c r="G256" s="2">
        <f ca="1">表格1[[#This Row],[第4年]]*(1+_xlfn.NORM.INV(RAND(),平均報酬率,平均標準差))</f>
        <v>141.25455812962883</v>
      </c>
      <c r="H256" s="2">
        <f ca="1">表格1[[#This Row],[第5年]]*(1+_xlfn.NORM.INV(RAND(),平均報酬率,平均標準差))</f>
        <v>149.85370119748242</v>
      </c>
      <c r="I256" s="2">
        <f ca="1">表格1[[#This Row],[第6年]]*(1+_xlfn.NORM.INV(RAND(),平均報酬率,平均標準差))</f>
        <v>153.7932025603624</v>
      </c>
      <c r="J256" s="2">
        <f ca="1">表格1[[#This Row],[第7年]]*(1+_xlfn.NORM.INV(RAND(),平均報酬率,平均標準差))</f>
        <v>173.30424146658902</v>
      </c>
      <c r="K256" s="2">
        <f ca="1">表格1[[#This Row],[第8年]]*(1+_xlfn.NORM.INV(RAND(),平均報酬率,平均標準差))</f>
        <v>199.97520063576593</v>
      </c>
      <c r="L256" s="2">
        <f ca="1">表格1[[#This Row],[第9年]]*(1+_xlfn.NORM.INV(RAND(),平均報酬率,平均標準差))</f>
        <v>218.29760028288695</v>
      </c>
    </row>
    <row r="257" spans="1:12" x14ac:dyDescent="0.25">
      <c r="A257" s="1">
        <v>229</v>
      </c>
      <c r="B257" s="1">
        <f t="shared" si="3"/>
        <v>100</v>
      </c>
      <c r="C257" s="2">
        <f ca="1">表格1[[#This Row],[期初]]*(1+_xlfn.NORM.INV(RAND(),平均報酬率,平均標準差))</f>
        <v>102.69520419190432</v>
      </c>
      <c r="D257" s="2">
        <f ca="1">表格1[[#This Row],[第1年]]*(1+_xlfn.NORM.INV(RAND(),平均報酬率,平均標準差))</f>
        <v>109.24372341564738</v>
      </c>
      <c r="E257" s="2">
        <f ca="1">表格1[[#This Row],[第2年]]*(1+_xlfn.NORM.INV(RAND(),平均報酬率,平均標準差))</f>
        <v>121.66569950870677</v>
      </c>
      <c r="F257" s="2">
        <f ca="1">表格1[[#This Row],[第3年]]*(1+_xlfn.NORM.INV(RAND(),平均報酬率,平均標準差))</f>
        <v>122.76728603306204</v>
      </c>
      <c r="G257" s="2">
        <f ca="1">表格1[[#This Row],[第4年]]*(1+_xlfn.NORM.INV(RAND(),平均報酬率,平均標準差))</f>
        <v>139.98675684066851</v>
      </c>
      <c r="H257" s="2">
        <f ca="1">表格1[[#This Row],[第5年]]*(1+_xlfn.NORM.INV(RAND(),平均報酬率,平均標準差))</f>
        <v>151.29286870509554</v>
      </c>
      <c r="I257" s="2">
        <f ca="1">表格1[[#This Row],[第6年]]*(1+_xlfn.NORM.INV(RAND(),平均報酬率,平均標準差))</f>
        <v>162.82225927678698</v>
      </c>
      <c r="J257" s="2">
        <f ca="1">表格1[[#This Row],[第7年]]*(1+_xlfn.NORM.INV(RAND(),平均報酬率,平均標準差))</f>
        <v>171.55916844693974</v>
      </c>
      <c r="K257" s="2">
        <f ca="1">表格1[[#This Row],[第8年]]*(1+_xlfn.NORM.INV(RAND(),平均報酬率,平均標準差))</f>
        <v>187.58388010280396</v>
      </c>
      <c r="L257" s="2">
        <f ca="1">表格1[[#This Row],[第9年]]*(1+_xlfn.NORM.INV(RAND(),平均報酬率,平均標準差))</f>
        <v>218.32725562563633</v>
      </c>
    </row>
    <row r="258" spans="1:12" x14ac:dyDescent="0.25">
      <c r="A258" s="1">
        <v>230</v>
      </c>
      <c r="B258" s="1">
        <f t="shared" si="3"/>
        <v>100</v>
      </c>
      <c r="C258" s="2">
        <f ca="1">表格1[[#This Row],[期初]]*(1+_xlfn.NORM.INV(RAND(),平均報酬率,平均標準差))</f>
        <v>107.93233177252026</v>
      </c>
      <c r="D258" s="2">
        <f ca="1">表格1[[#This Row],[第1年]]*(1+_xlfn.NORM.INV(RAND(),平均報酬率,平均標準差))</f>
        <v>120.35914961836035</v>
      </c>
      <c r="E258" s="2">
        <f ca="1">表格1[[#This Row],[第2年]]*(1+_xlfn.NORM.INV(RAND(),平均報酬率,平均標準差))</f>
        <v>118.48920940733055</v>
      </c>
      <c r="F258" s="2">
        <f ca="1">表格1[[#This Row],[第3年]]*(1+_xlfn.NORM.INV(RAND(),平均報酬率,平均標準差))</f>
        <v>129.65373142238084</v>
      </c>
      <c r="G258" s="2">
        <f ca="1">表格1[[#This Row],[第4年]]*(1+_xlfn.NORM.INV(RAND(),平均報酬率,平均標準差))</f>
        <v>132.44936965624083</v>
      </c>
      <c r="H258" s="2">
        <f ca="1">表格1[[#This Row],[第5年]]*(1+_xlfn.NORM.INV(RAND(),平均報酬率,平均標準差))</f>
        <v>144.22396606152768</v>
      </c>
      <c r="I258" s="2">
        <f ca="1">表格1[[#This Row],[第6年]]*(1+_xlfn.NORM.INV(RAND(),平均報酬率,平均標準差))</f>
        <v>157.72971600254945</v>
      </c>
      <c r="J258" s="2">
        <f ca="1">表格1[[#This Row],[第7年]]*(1+_xlfn.NORM.INV(RAND(),平均報酬率,平均標準差))</f>
        <v>171.19079586177807</v>
      </c>
      <c r="K258" s="2">
        <f ca="1">表格1[[#This Row],[第8年]]*(1+_xlfn.NORM.INV(RAND(),平均報酬率,平均標準差))</f>
        <v>195.08914851183806</v>
      </c>
      <c r="L258" s="2">
        <f ca="1">表格1[[#This Row],[第9年]]*(1+_xlfn.NORM.INV(RAND(),平均報酬率,平均標準差))</f>
        <v>195.9133651181775</v>
      </c>
    </row>
    <row r="259" spans="1:12" x14ac:dyDescent="0.25">
      <c r="A259" s="1">
        <v>231</v>
      </c>
      <c r="B259" s="1">
        <f t="shared" si="3"/>
        <v>100</v>
      </c>
      <c r="C259" s="2">
        <f ca="1">表格1[[#This Row],[期初]]*(1+_xlfn.NORM.INV(RAND(),平均報酬率,平均標準差))</f>
        <v>117.15662933402315</v>
      </c>
      <c r="D259" s="2">
        <f ca="1">表格1[[#This Row],[第1年]]*(1+_xlfn.NORM.INV(RAND(),平均報酬率,平均標準差))</f>
        <v>126.5777395511294</v>
      </c>
      <c r="E259" s="2">
        <f ca="1">表格1[[#This Row],[第2年]]*(1+_xlfn.NORM.INV(RAND(),平均報酬率,平均標準差))</f>
        <v>138.64879746012917</v>
      </c>
      <c r="F259" s="2">
        <f ca="1">表格1[[#This Row],[第3年]]*(1+_xlfn.NORM.INV(RAND(),平均報酬率,平均標準差))</f>
        <v>152.35068034032247</v>
      </c>
      <c r="G259" s="2">
        <f ca="1">表格1[[#This Row],[第4年]]*(1+_xlfn.NORM.INV(RAND(),平均報酬率,平均標準差))</f>
        <v>170.24661362737942</v>
      </c>
      <c r="H259" s="2">
        <f ca="1">表格1[[#This Row],[第5年]]*(1+_xlfn.NORM.INV(RAND(),平均報酬率,平均標準差))</f>
        <v>179.48203831417001</v>
      </c>
      <c r="I259" s="2">
        <f ca="1">表格1[[#This Row],[第6年]]*(1+_xlfn.NORM.INV(RAND(),平均報酬率,平均標準差))</f>
        <v>178.24649286926075</v>
      </c>
      <c r="J259" s="2">
        <f ca="1">表格1[[#This Row],[第7年]]*(1+_xlfn.NORM.INV(RAND(),平均報酬率,平均標準差))</f>
        <v>174.9056109580446</v>
      </c>
      <c r="K259" s="2">
        <f ca="1">表格1[[#This Row],[第8年]]*(1+_xlfn.NORM.INV(RAND(),平均報酬率,平均標準差))</f>
        <v>180.67618253640751</v>
      </c>
      <c r="L259" s="2">
        <f ca="1">表格1[[#This Row],[第9年]]*(1+_xlfn.NORM.INV(RAND(),平均報酬率,平均標準差))</f>
        <v>189.67659102749062</v>
      </c>
    </row>
    <row r="260" spans="1:12" x14ac:dyDescent="0.25">
      <c r="A260" s="1">
        <v>232</v>
      </c>
      <c r="B260" s="1">
        <f t="shared" si="3"/>
        <v>100</v>
      </c>
      <c r="C260" s="2">
        <f ca="1">表格1[[#This Row],[期初]]*(1+_xlfn.NORM.INV(RAND(),平均報酬率,平均標準差))</f>
        <v>115.21175500055696</v>
      </c>
      <c r="D260" s="2">
        <f ca="1">表格1[[#This Row],[第1年]]*(1+_xlfn.NORM.INV(RAND(),平均報酬率,平均標準差))</f>
        <v>130.71306167728304</v>
      </c>
      <c r="E260" s="2">
        <f ca="1">表格1[[#This Row],[第2年]]*(1+_xlfn.NORM.INV(RAND(),平均報酬率,平均標準差))</f>
        <v>137.68562953709232</v>
      </c>
      <c r="F260" s="2">
        <f ca="1">表格1[[#This Row],[第3年]]*(1+_xlfn.NORM.INV(RAND(),平均報酬率,平均標準差))</f>
        <v>151.64217359044022</v>
      </c>
      <c r="G260" s="2">
        <f ca="1">表格1[[#This Row],[第4年]]*(1+_xlfn.NORM.INV(RAND(),平均報酬率,平均標準差))</f>
        <v>149.93304899439536</v>
      </c>
      <c r="H260" s="2">
        <f ca="1">表格1[[#This Row],[第5年]]*(1+_xlfn.NORM.INV(RAND(),平均報酬率,平均標準差))</f>
        <v>158.40589996423884</v>
      </c>
      <c r="I260" s="2">
        <f ca="1">表格1[[#This Row],[第6年]]*(1+_xlfn.NORM.INV(RAND(),平均報酬率,平均標準差))</f>
        <v>165.3710720716081</v>
      </c>
      <c r="J260" s="2">
        <f ca="1">表格1[[#This Row],[第7年]]*(1+_xlfn.NORM.INV(RAND(),平均報酬率,平均標準差))</f>
        <v>156.85811112727933</v>
      </c>
      <c r="K260" s="2">
        <f ca="1">表格1[[#This Row],[第8年]]*(1+_xlfn.NORM.INV(RAND(),平均報酬率,平均標準差))</f>
        <v>150.44004957174369</v>
      </c>
      <c r="L260" s="2">
        <f ca="1">表格1[[#This Row],[第9年]]*(1+_xlfn.NORM.INV(RAND(),平均報酬率,平均標準差))</f>
        <v>166.81097257586507</v>
      </c>
    </row>
    <row r="261" spans="1:12" x14ac:dyDescent="0.25">
      <c r="A261" s="1">
        <v>233</v>
      </c>
      <c r="B261" s="1">
        <f t="shared" si="3"/>
        <v>100</v>
      </c>
      <c r="C261" s="2">
        <f ca="1">表格1[[#This Row],[期初]]*(1+_xlfn.NORM.INV(RAND(),平均報酬率,平均標準差))</f>
        <v>113.03050817468988</v>
      </c>
      <c r="D261" s="2">
        <f ca="1">表格1[[#This Row],[第1年]]*(1+_xlfn.NORM.INV(RAND(),平均報酬率,平均標準差))</f>
        <v>120.07899497273424</v>
      </c>
      <c r="E261" s="2">
        <f ca="1">表格1[[#This Row],[第2年]]*(1+_xlfn.NORM.INV(RAND(),平均報酬率,平均標準差))</f>
        <v>135.74720373450396</v>
      </c>
      <c r="F261" s="2">
        <f ca="1">表格1[[#This Row],[第3年]]*(1+_xlfn.NORM.INV(RAND(),平均報酬率,平均標準差))</f>
        <v>140.99765640151898</v>
      </c>
      <c r="G261" s="2">
        <f ca="1">表格1[[#This Row],[第4年]]*(1+_xlfn.NORM.INV(RAND(),平均報酬率,平均標準差))</f>
        <v>148.20325886002422</v>
      </c>
      <c r="H261" s="2">
        <f ca="1">表格1[[#This Row],[第5年]]*(1+_xlfn.NORM.INV(RAND(),平均報酬率,平均標準差))</f>
        <v>160.97944216471393</v>
      </c>
      <c r="I261" s="2">
        <f ca="1">表格1[[#This Row],[第6年]]*(1+_xlfn.NORM.INV(RAND(),平均報酬率,平均標準差))</f>
        <v>174.81310832541669</v>
      </c>
      <c r="J261" s="2">
        <f ca="1">表格1[[#This Row],[第7年]]*(1+_xlfn.NORM.INV(RAND(),平均報酬率,平均標準差))</f>
        <v>189.34923279707283</v>
      </c>
      <c r="K261" s="2">
        <f ca="1">表格1[[#This Row],[第8年]]*(1+_xlfn.NORM.INV(RAND(),平均報酬率,平均標準差))</f>
        <v>200.65672320395404</v>
      </c>
      <c r="L261" s="2">
        <f ca="1">表格1[[#This Row],[第9年]]*(1+_xlfn.NORM.INV(RAND(),平均報酬率,平均標準差))</f>
        <v>222.65919923522287</v>
      </c>
    </row>
    <row r="262" spans="1:12" x14ac:dyDescent="0.25">
      <c r="A262" s="1">
        <v>234</v>
      </c>
      <c r="B262" s="1">
        <f t="shared" si="3"/>
        <v>100</v>
      </c>
      <c r="C262" s="2">
        <f ca="1">表格1[[#This Row],[期初]]*(1+_xlfn.NORM.INV(RAND(),平均報酬率,平均標準差))</f>
        <v>108.50328736895474</v>
      </c>
      <c r="D262" s="2">
        <f ca="1">表格1[[#This Row],[第1年]]*(1+_xlfn.NORM.INV(RAND(),平均報酬率,平均標準差))</f>
        <v>117.49886232088171</v>
      </c>
      <c r="E262" s="2">
        <f ca="1">表格1[[#This Row],[第2年]]*(1+_xlfn.NORM.INV(RAND(),平均報酬率,平均標準差))</f>
        <v>124.58409361965954</v>
      </c>
      <c r="F262" s="2">
        <f ca="1">表格1[[#This Row],[第3年]]*(1+_xlfn.NORM.INV(RAND(),平均報酬率,平均標準差))</f>
        <v>125.97022897439581</v>
      </c>
      <c r="G262" s="2">
        <f ca="1">表格1[[#This Row],[第4年]]*(1+_xlfn.NORM.INV(RAND(),平均報酬率,平均標準差))</f>
        <v>138.14756470614037</v>
      </c>
      <c r="H262" s="2">
        <f ca="1">表格1[[#This Row],[第5年]]*(1+_xlfn.NORM.INV(RAND(),平均報酬率,平均標準差))</f>
        <v>135.53126256815108</v>
      </c>
      <c r="I262" s="2">
        <f ca="1">表格1[[#This Row],[第6年]]*(1+_xlfn.NORM.INV(RAND(),平均報酬率,平均標準差))</f>
        <v>147.9479581189149</v>
      </c>
      <c r="J262" s="2">
        <f ca="1">表格1[[#This Row],[第7年]]*(1+_xlfn.NORM.INV(RAND(),平均報酬率,平均標準差))</f>
        <v>147.94142583858979</v>
      </c>
      <c r="K262" s="2">
        <f ca="1">表格1[[#This Row],[第8年]]*(1+_xlfn.NORM.INV(RAND(),平均報酬率,平均標準差))</f>
        <v>149.0711597743009</v>
      </c>
      <c r="L262" s="2">
        <f ca="1">表格1[[#This Row],[第9年]]*(1+_xlfn.NORM.INV(RAND(),平均報酬率,平均標準差))</f>
        <v>146.22243655913465</v>
      </c>
    </row>
    <row r="263" spans="1:12" x14ac:dyDescent="0.25">
      <c r="A263" s="1">
        <v>235</v>
      </c>
      <c r="B263" s="1">
        <f t="shared" si="3"/>
        <v>100</v>
      </c>
      <c r="C263" s="2">
        <f ca="1">表格1[[#This Row],[期初]]*(1+_xlfn.NORM.INV(RAND(),平均報酬率,平均標準差))</f>
        <v>95.625352376833916</v>
      </c>
      <c r="D263" s="2">
        <f ca="1">表格1[[#This Row],[第1年]]*(1+_xlfn.NORM.INV(RAND(),平均報酬率,平均標準差))</f>
        <v>101.62139520367833</v>
      </c>
      <c r="E263" s="2">
        <f ca="1">表格1[[#This Row],[第2年]]*(1+_xlfn.NORM.INV(RAND(),平均報酬率,平均標準差))</f>
        <v>115.07730788114749</v>
      </c>
      <c r="F263" s="2">
        <f ca="1">表格1[[#This Row],[第3年]]*(1+_xlfn.NORM.INV(RAND(),平均報酬率,平均標準差))</f>
        <v>117.94686741210354</v>
      </c>
      <c r="G263" s="2">
        <f ca="1">表格1[[#This Row],[第4年]]*(1+_xlfn.NORM.INV(RAND(),平均報酬率,平均標準差))</f>
        <v>137.26233927953572</v>
      </c>
      <c r="H263" s="2">
        <f ca="1">表格1[[#This Row],[第5年]]*(1+_xlfn.NORM.INV(RAND(),平均報酬率,平均標準差))</f>
        <v>145.81810213687967</v>
      </c>
      <c r="I263" s="2">
        <f ca="1">表格1[[#This Row],[第6年]]*(1+_xlfn.NORM.INV(RAND(),平均報酬率,平均標準差))</f>
        <v>149.59366124162338</v>
      </c>
      <c r="J263" s="2">
        <f ca="1">表格1[[#This Row],[第7年]]*(1+_xlfn.NORM.INV(RAND(),平均報酬率,平均標準差))</f>
        <v>149.91168660232884</v>
      </c>
      <c r="K263" s="2">
        <f ca="1">表格1[[#This Row],[第8年]]*(1+_xlfn.NORM.INV(RAND(),平均報酬率,平均標準差))</f>
        <v>149.86468513687879</v>
      </c>
      <c r="L263" s="2">
        <f ca="1">表格1[[#This Row],[第9年]]*(1+_xlfn.NORM.INV(RAND(),平均報酬率,平均標準差))</f>
        <v>170.83859957870723</v>
      </c>
    </row>
    <row r="264" spans="1:12" x14ac:dyDescent="0.25">
      <c r="A264" s="1">
        <v>236</v>
      </c>
      <c r="B264" s="1">
        <f t="shared" si="3"/>
        <v>100</v>
      </c>
      <c r="C264" s="2">
        <f ca="1">表格1[[#This Row],[期初]]*(1+_xlfn.NORM.INV(RAND(),平均報酬率,平均標準差))</f>
        <v>94.302712204473082</v>
      </c>
      <c r="D264" s="2">
        <f ca="1">表格1[[#This Row],[第1年]]*(1+_xlfn.NORM.INV(RAND(),平均報酬率,平均標準差))</f>
        <v>104.67073149175287</v>
      </c>
      <c r="E264" s="2">
        <f ca="1">表格1[[#This Row],[第2年]]*(1+_xlfn.NORM.INV(RAND(),平均報酬率,平均標準差))</f>
        <v>115.21003184932475</v>
      </c>
      <c r="F264" s="2">
        <f ca="1">表格1[[#This Row],[第3年]]*(1+_xlfn.NORM.INV(RAND(),平均報酬率,平均標準差))</f>
        <v>122.75500794185751</v>
      </c>
      <c r="G264" s="2">
        <f ca="1">表格1[[#This Row],[第4年]]*(1+_xlfn.NORM.INV(RAND(),平均報酬率,平均標準差))</f>
        <v>123.56157951908554</v>
      </c>
      <c r="H264" s="2">
        <f ca="1">表格1[[#This Row],[第5年]]*(1+_xlfn.NORM.INV(RAND(),平均報酬率,平均標準差))</f>
        <v>132.19088185253273</v>
      </c>
      <c r="I264" s="2">
        <f ca="1">表格1[[#This Row],[第6年]]*(1+_xlfn.NORM.INV(RAND(),平均報酬率,平均標準差))</f>
        <v>159.88368244456836</v>
      </c>
      <c r="J264" s="2">
        <f ca="1">表格1[[#This Row],[第7年]]*(1+_xlfn.NORM.INV(RAND(),平均報酬率,平均標準差))</f>
        <v>185.57277200903042</v>
      </c>
      <c r="K264" s="2">
        <f ca="1">表格1[[#This Row],[第8年]]*(1+_xlfn.NORM.INV(RAND(),平均報酬率,平均標準差))</f>
        <v>225.64074665263357</v>
      </c>
      <c r="L264" s="2">
        <f ca="1">表格1[[#This Row],[第9年]]*(1+_xlfn.NORM.INV(RAND(),平均報酬率,平均標準差))</f>
        <v>253.60216395031378</v>
      </c>
    </row>
    <row r="265" spans="1:12" x14ac:dyDescent="0.25">
      <c r="A265" s="1">
        <v>237</v>
      </c>
      <c r="B265" s="1">
        <f t="shared" si="3"/>
        <v>100</v>
      </c>
      <c r="C265" s="2">
        <f ca="1">表格1[[#This Row],[期初]]*(1+_xlfn.NORM.INV(RAND(),平均報酬率,平均標準差))</f>
        <v>98.609893679786822</v>
      </c>
      <c r="D265" s="2">
        <f ca="1">表格1[[#This Row],[第1年]]*(1+_xlfn.NORM.INV(RAND(),平均報酬率,平均標準差))</f>
        <v>112.63231614223305</v>
      </c>
      <c r="E265" s="2">
        <f ca="1">表格1[[#This Row],[第2年]]*(1+_xlfn.NORM.INV(RAND(),平均報酬率,平均標準差))</f>
        <v>118.10315964047021</v>
      </c>
      <c r="F265" s="2">
        <f ca="1">表格1[[#This Row],[第3年]]*(1+_xlfn.NORM.INV(RAND(),平均報酬率,平均標準差))</f>
        <v>134.23207211674401</v>
      </c>
      <c r="G265" s="2">
        <f ca="1">表格1[[#This Row],[第4年]]*(1+_xlfn.NORM.INV(RAND(),平均報酬率,平均標準差))</f>
        <v>148.16270017645095</v>
      </c>
      <c r="H265" s="2">
        <f ca="1">表格1[[#This Row],[第5年]]*(1+_xlfn.NORM.INV(RAND(),平均報酬率,平均標準差))</f>
        <v>154.60063773335554</v>
      </c>
      <c r="I265" s="2">
        <f ca="1">表格1[[#This Row],[第6年]]*(1+_xlfn.NORM.INV(RAND(),平均報酬率,平均標準差))</f>
        <v>177.5553064262638</v>
      </c>
      <c r="J265" s="2">
        <f ca="1">表格1[[#This Row],[第7年]]*(1+_xlfn.NORM.INV(RAND(),平均報酬率,平均標準差))</f>
        <v>184.89167097800495</v>
      </c>
      <c r="K265" s="2">
        <f ca="1">表格1[[#This Row],[第8年]]*(1+_xlfn.NORM.INV(RAND(),平均報酬率,平均標準差))</f>
        <v>198.45795518173787</v>
      </c>
      <c r="L265" s="2">
        <f ca="1">表格1[[#This Row],[第9年]]*(1+_xlfn.NORM.INV(RAND(),平均報酬率,平均標準差))</f>
        <v>232.7570710453297</v>
      </c>
    </row>
    <row r="266" spans="1:12" x14ac:dyDescent="0.25">
      <c r="A266" s="1">
        <v>238</v>
      </c>
      <c r="B266" s="1">
        <f t="shared" si="3"/>
        <v>100</v>
      </c>
      <c r="C266" s="2">
        <f ca="1">表格1[[#This Row],[期初]]*(1+_xlfn.NORM.INV(RAND(),平均報酬率,平均標準差))</f>
        <v>102.10903493417192</v>
      </c>
      <c r="D266" s="2">
        <f ca="1">表格1[[#This Row],[第1年]]*(1+_xlfn.NORM.INV(RAND(),平均報酬率,平均標準差))</f>
        <v>111.19179530452479</v>
      </c>
      <c r="E266" s="2">
        <f ca="1">表格1[[#This Row],[第2年]]*(1+_xlfn.NORM.INV(RAND(),平均報酬率,平均標準差))</f>
        <v>111.44405966979159</v>
      </c>
      <c r="F266" s="2">
        <f ca="1">表格1[[#This Row],[第3年]]*(1+_xlfn.NORM.INV(RAND(),平均報酬率,平均標準差))</f>
        <v>123.621966247457</v>
      </c>
      <c r="G266" s="2">
        <f ca="1">表格1[[#This Row],[第4年]]*(1+_xlfn.NORM.INV(RAND(),平均報酬率,平均標準差))</f>
        <v>131.09165183076061</v>
      </c>
      <c r="H266" s="2">
        <f ca="1">表格1[[#This Row],[第5年]]*(1+_xlfn.NORM.INV(RAND(),平均報酬率,平均標準差))</f>
        <v>139.76474871398224</v>
      </c>
      <c r="I266" s="2">
        <f ca="1">表格1[[#This Row],[第6年]]*(1+_xlfn.NORM.INV(RAND(),平均報酬率,平均標準差))</f>
        <v>161.05396984843028</v>
      </c>
      <c r="J266" s="2">
        <f ca="1">表格1[[#This Row],[第7年]]*(1+_xlfn.NORM.INV(RAND(),平均報酬率,平均標準差))</f>
        <v>170.39177810010503</v>
      </c>
      <c r="K266" s="2">
        <f ca="1">表格1[[#This Row],[第8年]]*(1+_xlfn.NORM.INV(RAND(),平均報酬率,平均標準差))</f>
        <v>190.05636430882086</v>
      </c>
      <c r="L266" s="2">
        <f ca="1">表格1[[#This Row],[第9年]]*(1+_xlfn.NORM.INV(RAND(),平均報酬率,平均標準差))</f>
        <v>206.55845647798554</v>
      </c>
    </row>
    <row r="267" spans="1:12" x14ac:dyDescent="0.25">
      <c r="A267" s="1">
        <v>239</v>
      </c>
      <c r="B267" s="1">
        <f t="shared" si="3"/>
        <v>100</v>
      </c>
      <c r="C267" s="2">
        <f ca="1">表格1[[#This Row],[期初]]*(1+_xlfn.NORM.INV(RAND(),平均報酬率,平均標準差))</f>
        <v>103.88087665991357</v>
      </c>
      <c r="D267" s="2">
        <f ca="1">表格1[[#This Row],[第1年]]*(1+_xlfn.NORM.INV(RAND(),平均報酬率,平均標準差))</f>
        <v>104.59095720394858</v>
      </c>
      <c r="E267" s="2">
        <f ca="1">表格1[[#This Row],[第2年]]*(1+_xlfn.NORM.INV(RAND(),平均報酬率,平均標準差))</f>
        <v>113.61975810132003</v>
      </c>
      <c r="F267" s="2">
        <f ca="1">表格1[[#This Row],[第3年]]*(1+_xlfn.NORM.INV(RAND(),平均報酬率,平均標準差))</f>
        <v>123.92254025856889</v>
      </c>
      <c r="G267" s="2">
        <f ca="1">表格1[[#This Row],[第4年]]*(1+_xlfn.NORM.INV(RAND(),平均報酬率,平均標準差))</f>
        <v>138.85668147768772</v>
      </c>
      <c r="H267" s="2">
        <f ca="1">表格1[[#This Row],[第5年]]*(1+_xlfn.NORM.INV(RAND(),平均報酬率,平均標準差))</f>
        <v>147.25941863973486</v>
      </c>
      <c r="I267" s="2">
        <f ca="1">表格1[[#This Row],[第6年]]*(1+_xlfn.NORM.INV(RAND(),平均報酬率,平均標準差))</f>
        <v>164.70004468031647</v>
      </c>
      <c r="J267" s="2">
        <f ca="1">表格1[[#This Row],[第7年]]*(1+_xlfn.NORM.INV(RAND(),平均報酬率,平均標準差))</f>
        <v>193.83977571862764</v>
      </c>
      <c r="K267" s="2">
        <f ca="1">表格1[[#This Row],[第8年]]*(1+_xlfn.NORM.INV(RAND(),平均報酬率,平均標準差))</f>
        <v>199.118550463399</v>
      </c>
      <c r="L267" s="2">
        <f ca="1">表格1[[#This Row],[第9年]]*(1+_xlfn.NORM.INV(RAND(),平均報酬率,平均標準差))</f>
        <v>219.62727421758709</v>
      </c>
    </row>
    <row r="268" spans="1:12" x14ac:dyDescent="0.25">
      <c r="A268" s="1">
        <v>240</v>
      </c>
      <c r="B268" s="1">
        <f t="shared" si="3"/>
        <v>100</v>
      </c>
      <c r="C268" s="2">
        <f ca="1">表格1[[#This Row],[期初]]*(1+_xlfn.NORM.INV(RAND(),平均報酬率,平均標準差))</f>
        <v>107.51493762407868</v>
      </c>
      <c r="D268" s="2">
        <f ca="1">表格1[[#This Row],[第1年]]*(1+_xlfn.NORM.INV(RAND(),平均報酬率,平均標準差))</f>
        <v>113.4445962037917</v>
      </c>
      <c r="E268" s="2">
        <f ca="1">表格1[[#This Row],[第2年]]*(1+_xlfn.NORM.INV(RAND(),平均報酬率,平均標準差))</f>
        <v>118.5057661663233</v>
      </c>
      <c r="F268" s="2">
        <f ca="1">表格1[[#This Row],[第3年]]*(1+_xlfn.NORM.INV(RAND(),平均報酬率,平均標準差))</f>
        <v>138.90917553515575</v>
      </c>
      <c r="G268" s="2">
        <f ca="1">表格1[[#This Row],[第4年]]*(1+_xlfn.NORM.INV(RAND(),平均報酬率,平均標準差))</f>
        <v>148.99772527978527</v>
      </c>
      <c r="H268" s="2">
        <f ca="1">表格1[[#This Row],[第5年]]*(1+_xlfn.NORM.INV(RAND(),平均報酬率,平均標準差))</f>
        <v>157.39334062724032</v>
      </c>
      <c r="I268" s="2">
        <f ca="1">表格1[[#This Row],[第6年]]*(1+_xlfn.NORM.INV(RAND(),平均報酬率,平均標準差))</f>
        <v>175.43008728810332</v>
      </c>
      <c r="J268" s="2">
        <f ca="1">表格1[[#This Row],[第7年]]*(1+_xlfn.NORM.INV(RAND(),平均報酬率,平均標準差))</f>
        <v>183.75027740865573</v>
      </c>
      <c r="K268" s="2">
        <f ca="1">表格1[[#This Row],[第8年]]*(1+_xlfn.NORM.INV(RAND(),平均報酬率,平均標準差))</f>
        <v>213.37644485431801</v>
      </c>
      <c r="L268" s="2">
        <f ca="1">表格1[[#This Row],[第9年]]*(1+_xlfn.NORM.INV(RAND(),平均報酬率,平均標準差))</f>
        <v>215.97522139023246</v>
      </c>
    </row>
    <row r="269" spans="1:12" x14ac:dyDescent="0.25">
      <c r="A269" s="1">
        <v>241</v>
      </c>
      <c r="B269" s="1">
        <f t="shared" si="3"/>
        <v>100</v>
      </c>
      <c r="C269" s="2">
        <f ca="1">表格1[[#This Row],[期初]]*(1+_xlfn.NORM.INV(RAND(),平均報酬率,平均標準差))</f>
        <v>110.08750399132832</v>
      </c>
      <c r="D269" s="2">
        <f ca="1">表格1[[#This Row],[第1年]]*(1+_xlfn.NORM.INV(RAND(),平均報酬率,平均標準差))</f>
        <v>121.67548510637916</v>
      </c>
      <c r="E269" s="2">
        <f ca="1">表格1[[#This Row],[第2年]]*(1+_xlfn.NORM.INV(RAND(),平均報酬率,平均標準差))</f>
        <v>132.80769523374468</v>
      </c>
      <c r="F269" s="2">
        <f ca="1">表格1[[#This Row],[第3年]]*(1+_xlfn.NORM.INV(RAND(),平均報酬率,平均標準差))</f>
        <v>156.03351697537431</v>
      </c>
      <c r="G269" s="2">
        <f ca="1">表格1[[#This Row],[第4年]]*(1+_xlfn.NORM.INV(RAND(),平均報酬率,平均標準差))</f>
        <v>165.03140420543295</v>
      </c>
      <c r="H269" s="2">
        <f ca="1">表格1[[#This Row],[第5年]]*(1+_xlfn.NORM.INV(RAND(),平均報酬率,平均標準差))</f>
        <v>178.96602995238186</v>
      </c>
      <c r="I269" s="2">
        <f ca="1">表格1[[#This Row],[第6年]]*(1+_xlfn.NORM.INV(RAND(),平均報酬率,平均標準差))</f>
        <v>163.25695241204389</v>
      </c>
      <c r="J269" s="2">
        <f ca="1">表格1[[#This Row],[第7年]]*(1+_xlfn.NORM.INV(RAND(),平均報酬率,平均標準差))</f>
        <v>188.71489508925748</v>
      </c>
      <c r="K269" s="2">
        <f ca="1">表格1[[#This Row],[第8年]]*(1+_xlfn.NORM.INV(RAND(),平均報酬率,平均標準差))</f>
        <v>211.36094368511849</v>
      </c>
      <c r="L269" s="2">
        <f ca="1">表格1[[#This Row],[第9年]]*(1+_xlfn.NORM.INV(RAND(),平均報酬率,平均標準差))</f>
        <v>227.55331504617493</v>
      </c>
    </row>
    <row r="270" spans="1:12" x14ac:dyDescent="0.25">
      <c r="A270" s="1">
        <v>242</v>
      </c>
      <c r="B270" s="1">
        <f t="shared" si="3"/>
        <v>100</v>
      </c>
      <c r="C270" s="2">
        <f ca="1">表格1[[#This Row],[期初]]*(1+_xlfn.NORM.INV(RAND(),平均報酬率,平均標準差))</f>
        <v>104.46375529132395</v>
      </c>
      <c r="D270" s="2">
        <f ca="1">表格1[[#This Row],[第1年]]*(1+_xlfn.NORM.INV(RAND(),平均報酬率,平均標準差))</f>
        <v>110.48228436488087</v>
      </c>
      <c r="E270" s="2">
        <f ca="1">表格1[[#This Row],[第2年]]*(1+_xlfn.NORM.INV(RAND(),平均報酬率,平均標準差))</f>
        <v>120.17400278742416</v>
      </c>
      <c r="F270" s="2">
        <f ca="1">表格1[[#This Row],[第3年]]*(1+_xlfn.NORM.INV(RAND(),平均報酬率,平均標準差))</f>
        <v>130.13524843960116</v>
      </c>
      <c r="G270" s="2">
        <f ca="1">表格1[[#This Row],[第4年]]*(1+_xlfn.NORM.INV(RAND(),平均報酬率,平均標準差))</f>
        <v>134.91095818915855</v>
      </c>
      <c r="H270" s="2">
        <f ca="1">表格1[[#This Row],[第5年]]*(1+_xlfn.NORM.INV(RAND(),平均報酬率,平均標準差))</f>
        <v>146.91216762681049</v>
      </c>
      <c r="I270" s="2">
        <f ca="1">表格1[[#This Row],[第6年]]*(1+_xlfn.NORM.INV(RAND(),平均報酬率,平均標準差))</f>
        <v>161.71420986785861</v>
      </c>
      <c r="J270" s="2">
        <f ca="1">表格1[[#This Row],[第7年]]*(1+_xlfn.NORM.INV(RAND(),平均報酬率,平均標準差))</f>
        <v>185.77182559544295</v>
      </c>
      <c r="K270" s="2">
        <f ca="1">表格1[[#This Row],[第8年]]*(1+_xlfn.NORM.INV(RAND(),平均報酬率,平均標準差))</f>
        <v>222.2845727347877</v>
      </c>
      <c r="L270" s="2">
        <f ca="1">表格1[[#This Row],[第9年]]*(1+_xlfn.NORM.INV(RAND(),平均報酬率,平均標準差))</f>
        <v>253.92048262856139</v>
      </c>
    </row>
    <row r="271" spans="1:12" x14ac:dyDescent="0.25">
      <c r="A271" s="1">
        <v>243</v>
      </c>
      <c r="B271" s="1">
        <f t="shared" si="3"/>
        <v>100</v>
      </c>
      <c r="C271" s="2">
        <f ca="1">表格1[[#This Row],[期初]]*(1+_xlfn.NORM.INV(RAND(),平均報酬率,平均標準差))</f>
        <v>99.718359708324471</v>
      </c>
      <c r="D271" s="2">
        <f ca="1">表格1[[#This Row],[第1年]]*(1+_xlfn.NORM.INV(RAND(),平均報酬率,平均標準差))</f>
        <v>114.71790194755067</v>
      </c>
      <c r="E271" s="2">
        <f ca="1">表格1[[#This Row],[第2年]]*(1+_xlfn.NORM.INV(RAND(),平均報酬率,平均標準差))</f>
        <v>117.15534540090913</v>
      </c>
      <c r="F271" s="2">
        <f ca="1">表格1[[#This Row],[第3年]]*(1+_xlfn.NORM.INV(RAND(),平均報酬率,平均標準差))</f>
        <v>133.39217809173891</v>
      </c>
      <c r="G271" s="2">
        <f ca="1">表格1[[#This Row],[第4年]]*(1+_xlfn.NORM.INV(RAND(),平均報酬率,平均標準差))</f>
        <v>134.73280467580739</v>
      </c>
      <c r="H271" s="2">
        <f ca="1">表格1[[#This Row],[第5年]]*(1+_xlfn.NORM.INV(RAND(),平均報酬率,平均標準差))</f>
        <v>144.40918348059168</v>
      </c>
      <c r="I271" s="2">
        <f ca="1">表格1[[#This Row],[第6年]]*(1+_xlfn.NORM.INV(RAND(),平均報酬率,平均標準差))</f>
        <v>137.40869379844636</v>
      </c>
      <c r="J271" s="2">
        <f ca="1">表格1[[#This Row],[第7年]]*(1+_xlfn.NORM.INV(RAND(),平均報酬率,平均標準差))</f>
        <v>135.27012598663975</v>
      </c>
      <c r="K271" s="2">
        <f ca="1">表格1[[#This Row],[第8年]]*(1+_xlfn.NORM.INV(RAND(),平均報酬率,平均標準差))</f>
        <v>148.72319612534696</v>
      </c>
      <c r="L271" s="2">
        <f ca="1">表格1[[#This Row],[第9年]]*(1+_xlfn.NORM.INV(RAND(),平均報酬率,平均標準差))</f>
        <v>148.63754450201839</v>
      </c>
    </row>
    <row r="272" spans="1:12" x14ac:dyDescent="0.25">
      <c r="A272" s="1">
        <v>244</v>
      </c>
      <c r="B272" s="1">
        <f t="shared" si="3"/>
        <v>100</v>
      </c>
      <c r="C272" s="2">
        <f ca="1">表格1[[#This Row],[期初]]*(1+_xlfn.NORM.INV(RAND(),平均報酬率,平均標準差))</f>
        <v>107.32319403856863</v>
      </c>
      <c r="D272" s="2">
        <f ca="1">表格1[[#This Row],[第1年]]*(1+_xlfn.NORM.INV(RAND(),平均報酬率,平均標準差))</f>
        <v>120.04497474881698</v>
      </c>
      <c r="E272" s="2">
        <f ca="1">表格1[[#This Row],[第2年]]*(1+_xlfn.NORM.INV(RAND(),平均報酬率,平均標準差))</f>
        <v>127.06686773311175</v>
      </c>
      <c r="F272" s="2">
        <f ca="1">表格1[[#This Row],[第3年]]*(1+_xlfn.NORM.INV(RAND(),平均報酬率,平均標準差))</f>
        <v>142.00916156091694</v>
      </c>
      <c r="G272" s="2">
        <f ca="1">表格1[[#This Row],[第4年]]*(1+_xlfn.NORM.INV(RAND(),平均報酬率,平均標準差))</f>
        <v>158.07861507948462</v>
      </c>
      <c r="H272" s="2">
        <f ca="1">表格1[[#This Row],[第5年]]*(1+_xlfn.NORM.INV(RAND(),平均報酬率,平均標準差))</f>
        <v>173.4929995405565</v>
      </c>
      <c r="I272" s="2">
        <f ca="1">表格1[[#This Row],[第6年]]*(1+_xlfn.NORM.INV(RAND(),平均報酬率,平均標準差))</f>
        <v>194.60573204155048</v>
      </c>
      <c r="J272" s="2">
        <f ca="1">表格1[[#This Row],[第7年]]*(1+_xlfn.NORM.INV(RAND(),平均報酬率,平均標準差))</f>
        <v>218.38766864037225</v>
      </c>
      <c r="K272" s="2">
        <f ca="1">表格1[[#This Row],[第8年]]*(1+_xlfn.NORM.INV(RAND(),平均報酬率,平均標準差))</f>
        <v>242.67402824499592</v>
      </c>
      <c r="L272" s="2">
        <f ca="1">表格1[[#This Row],[第9年]]*(1+_xlfn.NORM.INV(RAND(),平均報酬率,平均標準差))</f>
        <v>248.0524338756546</v>
      </c>
    </row>
    <row r="273" spans="1:12" x14ac:dyDescent="0.25">
      <c r="A273" s="1">
        <v>245</v>
      </c>
      <c r="B273" s="1">
        <f t="shared" si="3"/>
        <v>100</v>
      </c>
      <c r="C273" s="2">
        <f ca="1">表格1[[#This Row],[期初]]*(1+_xlfn.NORM.INV(RAND(),平均報酬率,平均標準差))</f>
        <v>109.7091967922734</v>
      </c>
      <c r="D273" s="2">
        <f ca="1">表格1[[#This Row],[第1年]]*(1+_xlfn.NORM.INV(RAND(),平均報酬率,平均標準差))</f>
        <v>121.1042507410879</v>
      </c>
      <c r="E273" s="2">
        <f ca="1">表格1[[#This Row],[第2年]]*(1+_xlfn.NORM.INV(RAND(),平均報酬率,平均標準差))</f>
        <v>136.5796322915503</v>
      </c>
      <c r="F273" s="2">
        <f ca="1">表格1[[#This Row],[第3年]]*(1+_xlfn.NORM.INV(RAND(),平均報酬率,平均標準差))</f>
        <v>158.67960814310183</v>
      </c>
      <c r="G273" s="2">
        <f ca="1">表格1[[#This Row],[第4年]]*(1+_xlfn.NORM.INV(RAND(),平均報酬率,平均標準差))</f>
        <v>171.39700562045235</v>
      </c>
      <c r="H273" s="2">
        <f ca="1">表格1[[#This Row],[第5年]]*(1+_xlfn.NORM.INV(RAND(),平均報酬率,平均標準差))</f>
        <v>195.582062953741</v>
      </c>
      <c r="I273" s="2">
        <f ca="1">表格1[[#This Row],[第6年]]*(1+_xlfn.NORM.INV(RAND(),平均報酬率,平均標準差))</f>
        <v>193.16062489720514</v>
      </c>
      <c r="J273" s="2">
        <f ca="1">表格1[[#This Row],[第7年]]*(1+_xlfn.NORM.INV(RAND(),平均報酬率,平均標準差))</f>
        <v>215.10890362695673</v>
      </c>
      <c r="K273" s="2">
        <f ca="1">表格1[[#This Row],[第8年]]*(1+_xlfn.NORM.INV(RAND(),平均報酬率,平均標準差))</f>
        <v>259.56389394281837</v>
      </c>
      <c r="L273" s="2">
        <f ca="1">表格1[[#This Row],[第9年]]*(1+_xlfn.NORM.INV(RAND(),平均報酬率,平均標準差))</f>
        <v>294.96037630148271</v>
      </c>
    </row>
    <row r="274" spans="1:12" x14ac:dyDescent="0.25">
      <c r="A274" s="1">
        <v>246</v>
      </c>
      <c r="B274" s="1">
        <f t="shared" si="3"/>
        <v>100</v>
      </c>
      <c r="C274" s="2">
        <f ca="1">表格1[[#This Row],[期初]]*(1+_xlfn.NORM.INV(RAND(),平均報酬率,平均標準差))</f>
        <v>103.76054162227119</v>
      </c>
      <c r="D274" s="2">
        <f ca="1">表格1[[#This Row],[第1年]]*(1+_xlfn.NORM.INV(RAND(),平均報酬率,平均標準差))</f>
        <v>111.5909762004808</v>
      </c>
      <c r="E274" s="2">
        <f ca="1">表格1[[#This Row],[第2年]]*(1+_xlfn.NORM.INV(RAND(),平均報酬率,平均標準差))</f>
        <v>121.4586809205137</v>
      </c>
      <c r="F274" s="2">
        <f ca="1">表格1[[#This Row],[第3年]]*(1+_xlfn.NORM.INV(RAND(),平均報酬率,平均標準差))</f>
        <v>137.62429980164671</v>
      </c>
      <c r="G274" s="2">
        <f ca="1">表格1[[#This Row],[第4年]]*(1+_xlfn.NORM.INV(RAND(),平均報酬率,平均標準差))</f>
        <v>140.78261183952367</v>
      </c>
      <c r="H274" s="2">
        <f ca="1">表格1[[#This Row],[第5年]]*(1+_xlfn.NORM.INV(RAND(),平均報酬率,平均標準差))</f>
        <v>156.82169617236482</v>
      </c>
      <c r="I274" s="2">
        <f ca="1">表格1[[#This Row],[第6年]]*(1+_xlfn.NORM.INV(RAND(),平均報酬率,平均標準差))</f>
        <v>152.08896182126213</v>
      </c>
      <c r="J274" s="2">
        <f ca="1">表格1[[#This Row],[第7年]]*(1+_xlfn.NORM.INV(RAND(),平均報酬率,平均標準差))</f>
        <v>153.79520241028786</v>
      </c>
      <c r="K274" s="2">
        <f ca="1">表格1[[#This Row],[第8年]]*(1+_xlfn.NORM.INV(RAND(),平均報酬率,平均標準差))</f>
        <v>153.15658194507418</v>
      </c>
      <c r="L274" s="2">
        <f ca="1">表格1[[#This Row],[第9年]]*(1+_xlfn.NORM.INV(RAND(),平均報酬率,平均標準差))</f>
        <v>152.08812272526117</v>
      </c>
    </row>
    <row r="275" spans="1:12" x14ac:dyDescent="0.25">
      <c r="A275" s="1">
        <v>247</v>
      </c>
      <c r="B275" s="1">
        <f t="shared" si="3"/>
        <v>100</v>
      </c>
      <c r="C275" s="2">
        <f ca="1">表格1[[#This Row],[期初]]*(1+_xlfn.NORM.INV(RAND(),平均報酬率,平均標準差))</f>
        <v>112.30966275055077</v>
      </c>
      <c r="D275" s="2">
        <f ca="1">表格1[[#This Row],[第1年]]*(1+_xlfn.NORM.INV(RAND(),平均報酬率,平均標準差))</f>
        <v>126.42913451134248</v>
      </c>
      <c r="E275" s="2">
        <f ca="1">表格1[[#This Row],[第2年]]*(1+_xlfn.NORM.INV(RAND(),平均報酬率,平均標準差))</f>
        <v>137.25857189175699</v>
      </c>
      <c r="F275" s="2">
        <f ca="1">表格1[[#This Row],[第3年]]*(1+_xlfn.NORM.INV(RAND(),平均報酬率,平均標準差))</f>
        <v>152.83253656162753</v>
      </c>
      <c r="G275" s="2">
        <f ca="1">表格1[[#This Row],[第4年]]*(1+_xlfn.NORM.INV(RAND(),平均報酬率,平均標準差))</f>
        <v>158.96088654726336</v>
      </c>
      <c r="H275" s="2">
        <f ca="1">表格1[[#This Row],[第5年]]*(1+_xlfn.NORM.INV(RAND(),平均報酬率,平均標準差))</f>
        <v>167.00577805266619</v>
      </c>
      <c r="I275" s="2">
        <f ca="1">表格1[[#This Row],[第6年]]*(1+_xlfn.NORM.INV(RAND(),平均報酬率,平均標準差))</f>
        <v>191.87292883240949</v>
      </c>
      <c r="J275" s="2">
        <f ca="1">表格1[[#This Row],[第7年]]*(1+_xlfn.NORM.INV(RAND(),平均報酬率,平均標準差))</f>
        <v>213.59921027924247</v>
      </c>
      <c r="K275" s="2">
        <f ca="1">表格1[[#This Row],[第8年]]*(1+_xlfn.NORM.INV(RAND(),平均報酬率,平均標準差))</f>
        <v>237.0846100400843</v>
      </c>
      <c r="L275" s="2">
        <f ca="1">表格1[[#This Row],[第9年]]*(1+_xlfn.NORM.INV(RAND(),平均報酬率,平均標準差))</f>
        <v>277.79851705174116</v>
      </c>
    </row>
    <row r="276" spans="1:12" x14ac:dyDescent="0.25">
      <c r="A276" s="1">
        <v>248</v>
      </c>
      <c r="B276" s="1">
        <f t="shared" si="3"/>
        <v>100</v>
      </c>
      <c r="C276" s="2">
        <f ca="1">表格1[[#This Row],[期初]]*(1+_xlfn.NORM.INV(RAND(),平均報酬率,平均標準差))</f>
        <v>108.93971541719935</v>
      </c>
      <c r="D276" s="2">
        <f ca="1">表格1[[#This Row],[第1年]]*(1+_xlfn.NORM.INV(RAND(),平均報酬率,平均標準差))</f>
        <v>121.90778512694149</v>
      </c>
      <c r="E276" s="2">
        <f ca="1">表格1[[#This Row],[第2年]]*(1+_xlfn.NORM.INV(RAND(),平均報酬率,平均標準差))</f>
        <v>135.99358530875</v>
      </c>
      <c r="F276" s="2">
        <f ca="1">表格1[[#This Row],[第3年]]*(1+_xlfn.NORM.INV(RAND(),平均報酬率,平均標準差))</f>
        <v>151.70146790471847</v>
      </c>
      <c r="G276" s="2">
        <f ca="1">表格1[[#This Row],[第4年]]*(1+_xlfn.NORM.INV(RAND(),平均報酬率,平均標準差))</f>
        <v>165.72377481575063</v>
      </c>
      <c r="H276" s="2">
        <f ca="1">表格1[[#This Row],[第5年]]*(1+_xlfn.NORM.INV(RAND(),平均報酬率,平均標準差))</f>
        <v>197.29174793232386</v>
      </c>
      <c r="I276" s="2">
        <f ca="1">表格1[[#This Row],[第6年]]*(1+_xlfn.NORM.INV(RAND(),平均報酬率,平均標準差))</f>
        <v>225.12336966186891</v>
      </c>
      <c r="J276" s="2">
        <f ca="1">表格1[[#This Row],[第7年]]*(1+_xlfn.NORM.INV(RAND(),平均報酬率,平均標準差))</f>
        <v>237.44205461645123</v>
      </c>
      <c r="K276" s="2">
        <f ca="1">表格1[[#This Row],[第8年]]*(1+_xlfn.NORM.INV(RAND(),平均報酬率,平均標準差))</f>
        <v>242.6699673649313</v>
      </c>
      <c r="L276" s="2">
        <f ca="1">表格1[[#This Row],[第9年]]*(1+_xlfn.NORM.INV(RAND(),平均報酬率,平均標準差))</f>
        <v>271.94857133361154</v>
      </c>
    </row>
    <row r="277" spans="1:12" x14ac:dyDescent="0.25">
      <c r="A277" s="1">
        <v>249</v>
      </c>
      <c r="B277" s="1">
        <f t="shared" si="3"/>
        <v>100</v>
      </c>
      <c r="C277" s="2">
        <f ca="1">表格1[[#This Row],[期初]]*(1+_xlfn.NORM.INV(RAND(),平均報酬率,平均標準差))</f>
        <v>115.66775223678378</v>
      </c>
      <c r="D277" s="2">
        <f ca="1">表格1[[#This Row],[第1年]]*(1+_xlfn.NORM.INV(RAND(),平均報酬率,平均標準差))</f>
        <v>143.05824826179989</v>
      </c>
      <c r="E277" s="2">
        <f ca="1">表格1[[#This Row],[第2年]]*(1+_xlfn.NORM.INV(RAND(),平均報酬率,平均標準差))</f>
        <v>143.9181041948577</v>
      </c>
      <c r="F277" s="2">
        <f ca="1">表格1[[#This Row],[第3年]]*(1+_xlfn.NORM.INV(RAND(),平均報酬率,平均標準差))</f>
        <v>151.8771709064244</v>
      </c>
      <c r="G277" s="2">
        <f ca="1">表格1[[#This Row],[第4年]]*(1+_xlfn.NORM.INV(RAND(),平均報酬率,平均標準差))</f>
        <v>176.86758747583156</v>
      </c>
      <c r="H277" s="2">
        <f ca="1">表格1[[#This Row],[第5年]]*(1+_xlfn.NORM.INV(RAND(),平均報酬率,平均標準差))</f>
        <v>192.98734428346722</v>
      </c>
      <c r="I277" s="2">
        <f ca="1">表格1[[#This Row],[第6年]]*(1+_xlfn.NORM.INV(RAND(),平均報酬率,平均標準差))</f>
        <v>205.28267147013685</v>
      </c>
      <c r="J277" s="2">
        <f ca="1">表格1[[#This Row],[第7年]]*(1+_xlfn.NORM.INV(RAND(),平均報酬率,平均標準差))</f>
        <v>217.14181631899416</v>
      </c>
      <c r="K277" s="2">
        <f ca="1">表格1[[#This Row],[第8年]]*(1+_xlfn.NORM.INV(RAND(),平均報酬率,平均標準差))</f>
        <v>244.45025935542301</v>
      </c>
      <c r="L277" s="2">
        <f ca="1">表格1[[#This Row],[第9年]]*(1+_xlfn.NORM.INV(RAND(),平均報酬率,平均標準差))</f>
        <v>274.33405794068926</v>
      </c>
    </row>
    <row r="278" spans="1:12" x14ac:dyDescent="0.25">
      <c r="A278" s="1">
        <v>250</v>
      </c>
      <c r="B278" s="1">
        <f t="shared" si="3"/>
        <v>100</v>
      </c>
      <c r="C278" s="2">
        <f ca="1">表格1[[#This Row],[期初]]*(1+_xlfn.NORM.INV(RAND(),平均報酬率,平均標準差))</f>
        <v>114.33465201847075</v>
      </c>
      <c r="D278" s="2">
        <f ca="1">表格1[[#This Row],[第1年]]*(1+_xlfn.NORM.INV(RAND(),平均報酬率,平均標準差))</f>
        <v>127.84520058439941</v>
      </c>
      <c r="E278" s="2">
        <f ca="1">表格1[[#This Row],[第2年]]*(1+_xlfn.NORM.INV(RAND(),平均報酬率,平均標準差))</f>
        <v>141.77368612326319</v>
      </c>
      <c r="F278" s="2">
        <f ca="1">表格1[[#This Row],[第3年]]*(1+_xlfn.NORM.INV(RAND(),平均報酬率,平均標準差))</f>
        <v>158.32724729819716</v>
      </c>
      <c r="G278" s="2">
        <f ca="1">表格1[[#This Row],[第4年]]*(1+_xlfn.NORM.INV(RAND(),平均報酬率,平均標準差))</f>
        <v>162.27681969066396</v>
      </c>
      <c r="H278" s="2">
        <f ca="1">表格1[[#This Row],[第5年]]*(1+_xlfn.NORM.INV(RAND(),平均報酬率,平均標準差))</f>
        <v>171.03691617398002</v>
      </c>
      <c r="I278" s="2">
        <f ca="1">表格1[[#This Row],[第6年]]*(1+_xlfn.NORM.INV(RAND(),平均報酬率,平均標準差))</f>
        <v>179.59578497676435</v>
      </c>
      <c r="J278" s="2">
        <f ca="1">表格1[[#This Row],[第7年]]*(1+_xlfn.NORM.INV(RAND(),平均報酬率,平均標準差))</f>
        <v>177.14750193403549</v>
      </c>
      <c r="K278" s="2">
        <f ca="1">表格1[[#This Row],[第8年]]*(1+_xlfn.NORM.INV(RAND(),平均報酬率,平均標準差))</f>
        <v>177.49827624418973</v>
      </c>
      <c r="L278" s="2">
        <f ca="1">表格1[[#This Row],[第9年]]*(1+_xlfn.NORM.INV(RAND(),平均報酬率,平均標準差))</f>
        <v>185.86221535157691</v>
      </c>
    </row>
    <row r="279" spans="1:12" x14ac:dyDescent="0.25">
      <c r="A279" s="1">
        <v>251</v>
      </c>
      <c r="B279" s="1">
        <f t="shared" si="3"/>
        <v>100</v>
      </c>
      <c r="C279" s="2">
        <f ca="1">表格1[[#This Row],[期初]]*(1+_xlfn.NORM.INV(RAND(),平均報酬率,平均標準差))</f>
        <v>113.01702018311927</v>
      </c>
      <c r="D279" s="2">
        <f ca="1">表格1[[#This Row],[第1年]]*(1+_xlfn.NORM.INV(RAND(),平均報酬率,平均標準差))</f>
        <v>130.06066928657998</v>
      </c>
      <c r="E279" s="2">
        <f ca="1">表格1[[#This Row],[第2年]]*(1+_xlfn.NORM.INV(RAND(),平均報酬率,平均標準差))</f>
        <v>139.04373675240436</v>
      </c>
      <c r="F279" s="2">
        <f ca="1">表格1[[#This Row],[第3年]]*(1+_xlfn.NORM.INV(RAND(),平均報酬率,平均標準差))</f>
        <v>144.57057396034449</v>
      </c>
      <c r="G279" s="2">
        <f ca="1">表格1[[#This Row],[第4年]]*(1+_xlfn.NORM.INV(RAND(),平均報酬率,平均標準差))</f>
        <v>151.16099912880085</v>
      </c>
      <c r="H279" s="2">
        <f ca="1">表格1[[#This Row],[第5年]]*(1+_xlfn.NORM.INV(RAND(),平均報酬率,平均標準差))</f>
        <v>166.07456891086224</v>
      </c>
      <c r="I279" s="2">
        <f ca="1">表格1[[#This Row],[第6年]]*(1+_xlfn.NORM.INV(RAND(),平均報酬率,平均標準差))</f>
        <v>168.78286138111483</v>
      </c>
      <c r="J279" s="2">
        <f ca="1">表格1[[#This Row],[第7年]]*(1+_xlfn.NORM.INV(RAND(),平均報酬率,平均標準差))</f>
        <v>165.12465244103353</v>
      </c>
      <c r="K279" s="2">
        <f ca="1">表格1[[#This Row],[第8年]]*(1+_xlfn.NORM.INV(RAND(),平均報酬率,平均標準差))</f>
        <v>158.60736613006173</v>
      </c>
      <c r="L279" s="2">
        <f ca="1">表格1[[#This Row],[第9年]]*(1+_xlfn.NORM.INV(RAND(),平均報酬率,平均標準差))</f>
        <v>167.33168859964485</v>
      </c>
    </row>
    <row r="280" spans="1:12" x14ac:dyDescent="0.25">
      <c r="A280" s="1">
        <v>252</v>
      </c>
      <c r="B280" s="1">
        <f t="shared" si="3"/>
        <v>100</v>
      </c>
      <c r="C280" s="2">
        <f ca="1">表格1[[#This Row],[期初]]*(1+_xlfn.NORM.INV(RAND(),平均報酬率,平均標準差))</f>
        <v>106.01246754407821</v>
      </c>
      <c r="D280" s="2">
        <f ca="1">表格1[[#This Row],[第1年]]*(1+_xlfn.NORM.INV(RAND(),平均報酬率,平均標準差))</f>
        <v>118.18397685299162</v>
      </c>
      <c r="E280" s="2">
        <f ca="1">表格1[[#This Row],[第2年]]*(1+_xlfn.NORM.INV(RAND(),平均報酬率,平均標準差))</f>
        <v>122.17177091002273</v>
      </c>
      <c r="F280" s="2">
        <f ca="1">表格1[[#This Row],[第3年]]*(1+_xlfn.NORM.INV(RAND(),平均報酬率,平均標準差))</f>
        <v>118.45029093824401</v>
      </c>
      <c r="G280" s="2">
        <f ca="1">表格1[[#This Row],[第4年]]*(1+_xlfn.NORM.INV(RAND(),平均報酬率,平均標準差))</f>
        <v>127.00276777350635</v>
      </c>
      <c r="H280" s="2">
        <f ca="1">表格1[[#This Row],[第5年]]*(1+_xlfn.NORM.INV(RAND(),平均報酬率,平均標準差))</f>
        <v>126.25758053105986</v>
      </c>
      <c r="I280" s="2">
        <f ca="1">表格1[[#This Row],[第6年]]*(1+_xlfn.NORM.INV(RAND(),平均報酬率,平均標準差))</f>
        <v>135.65916030365378</v>
      </c>
      <c r="J280" s="2">
        <f ca="1">表格1[[#This Row],[第7年]]*(1+_xlfn.NORM.INV(RAND(),平均報酬率,平均標準差))</f>
        <v>141.57722192353287</v>
      </c>
      <c r="K280" s="2">
        <f ca="1">表格1[[#This Row],[第8年]]*(1+_xlfn.NORM.INV(RAND(),平均報酬率,平均標準差))</f>
        <v>153.55878869351923</v>
      </c>
      <c r="L280" s="2">
        <f ca="1">表格1[[#This Row],[第9年]]*(1+_xlfn.NORM.INV(RAND(),平均報酬率,平均標準差))</f>
        <v>155.77178683115437</v>
      </c>
    </row>
    <row r="281" spans="1:12" x14ac:dyDescent="0.25">
      <c r="A281" s="1">
        <v>253</v>
      </c>
      <c r="B281" s="1">
        <f t="shared" si="3"/>
        <v>100</v>
      </c>
      <c r="C281" s="2">
        <f ca="1">表格1[[#This Row],[期初]]*(1+_xlfn.NORM.INV(RAND(),平均報酬率,平均標準差))</f>
        <v>105.02966419655912</v>
      </c>
      <c r="D281" s="2">
        <f ca="1">表格1[[#This Row],[第1年]]*(1+_xlfn.NORM.INV(RAND(),平均報酬率,平均標準差))</f>
        <v>122.50386928984902</v>
      </c>
      <c r="E281" s="2">
        <f ca="1">表格1[[#This Row],[第2年]]*(1+_xlfn.NORM.INV(RAND(),平均報酬率,平均標準差))</f>
        <v>121.21672566358876</v>
      </c>
      <c r="F281" s="2">
        <f ca="1">表格1[[#This Row],[第3年]]*(1+_xlfn.NORM.INV(RAND(),平均報酬率,平均標準差))</f>
        <v>118.38160967022236</v>
      </c>
      <c r="G281" s="2">
        <f ca="1">表格1[[#This Row],[第4年]]*(1+_xlfn.NORM.INV(RAND(),平均報酬率,平均標準差))</f>
        <v>124.47056898657883</v>
      </c>
      <c r="H281" s="2">
        <f ca="1">表格1[[#This Row],[第5年]]*(1+_xlfn.NORM.INV(RAND(),平均報酬率,平均標準差))</f>
        <v>137.81965304864184</v>
      </c>
      <c r="I281" s="2">
        <f ca="1">表格1[[#This Row],[第6年]]*(1+_xlfn.NORM.INV(RAND(),平均報酬率,平均標準差))</f>
        <v>163.69503560593316</v>
      </c>
      <c r="J281" s="2">
        <f ca="1">表格1[[#This Row],[第7年]]*(1+_xlfn.NORM.INV(RAND(),平均報酬率,平均標準差))</f>
        <v>166.42599649158106</v>
      </c>
      <c r="K281" s="2">
        <f ca="1">表格1[[#This Row],[第8年]]*(1+_xlfn.NORM.INV(RAND(),平均報酬率,平均標準差))</f>
        <v>165.84829378555702</v>
      </c>
      <c r="L281" s="2">
        <f ca="1">表格1[[#This Row],[第9年]]*(1+_xlfn.NORM.INV(RAND(),平均報酬率,平均標準差))</f>
        <v>169.59585299825193</v>
      </c>
    </row>
    <row r="282" spans="1:12" x14ac:dyDescent="0.25">
      <c r="A282" s="1">
        <v>254</v>
      </c>
      <c r="B282" s="1">
        <f t="shared" si="3"/>
        <v>100</v>
      </c>
      <c r="C282" s="2">
        <f ca="1">表格1[[#This Row],[期初]]*(1+_xlfn.NORM.INV(RAND(),平均報酬率,平均標準差))</f>
        <v>99.84228129833869</v>
      </c>
      <c r="D282" s="2">
        <f ca="1">表格1[[#This Row],[第1年]]*(1+_xlfn.NORM.INV(RAND(),平均報酬率,平均標準差))</f>
        <v>113.08050969752327</v>
      </c>
      <c r="E282" s="2">
        <f ca="1">表格1[[#This Row],[第2年]]*(1+_xlfn.NORM.INV(RAND(),平均報酬率,平均標準差))</f>
        <v>114.76967003200885</v>
      </c>
      <c r="F282" s="2">
        <f ca="1">表格1[[#This Row],[第3年]]*(1+_xlfn.NORM.INV(RAND(),平均報酬率,平均標準差))</f>
        <v>116.8113627440481</v>
      </c>
      <c r="G282" s="2">
        <f ca="1">表格1[[#This Row],[第4年]]*(1+_xlfn.NORM.INV(RAND(),平均報酬率,平均標準差))</f>
        <v>127.33199498944136</v>
      </c>
      <c r="H282" s="2">
        <f ca="1">表格1[[#This Row],[第5年]]*(1+_xlfn.NORM.INV(RAND(),平均報酬率,平均標準差))</f>
        <v>154.10167840685003</v>
      </c>
      <c r="I282" s="2">
        <f ca="1">表格1[[#This Row],[第6年]]*(1+_xlfn.NORM.INV(RAND(),平均報酬率,平均標準差))</f>
        <v>176.81692666413517</v>
      </c>
      <c r="J282" s="2">
        <f ca="1">表格1[[#This Row],[第7年]]*(1+_xlfn.NORM.INV(RAND(),平均報酬率,平均標準差))</f>
        <v>207.95770383250448</v>
      </c>
      <c r="K282" s="2">
        <f ca="1">表格1[[#This Row],[第8年]]*(1+_xlfn.NORM.INV(RAND(),平均報酬率,平均標準差))</f>
        <v>213.74215876926851</v>
      </c>
      <c r="L282" s="2">
        <f ca="1">表格1[[#This Row],[第9年]]*(1+_xlfn.NORM.INV(RAND(),平均報酬率,平均標準差))</f>
        <v>225.33165516315634</v>
      </c>
    </row>
    <row r="283" spans="1:12" x14ac:dyDescent="0.25">
      <c r="A283" s="1">
        <v>255</v>
      </c>
      <c r="B283" s="1">
        <f t="shared" si="3"/>
        <v>100</v>
      </c>
      <c r="C283" s="2">
        <f ca="1">表格1[[#This Row],[期初]]*(1+_xlfn.NORM.INV(RAND(),平均報酬率,平均標準差))</f>
        <v>108.68563822540418</v>
      </c>
      <c r="D283" s="2">
        <f ca="1">表格1[[#This Row],[第1年]]*(1+_xlfn.NORM.INV(RAND(),平均報酬率,平均標準差))</f>
        <v>123.94374375696883</v>
      </c>
      <c r="E283" s="2">
        <f ca="1">表格1[[#This Row],[第2年]]*(1+_xlfn.NORM.INV(RAND(),平均報酬率,平均標準差))</f>
        <v>129.84196531643707</v>
      </c>
      <c r="F283" s="2">
        <f ca="1">表格1[[#This Row],[第3年]]*(1+_xlfn.NORM.INV(RAND(),平均報酬率,平均標準差))</f>
        <v>141.74468681672232</v>
      </c>
      <c r="G283" s="2">
        <f ca="1">表格1[[#This Row],[第4年]]*(1+_xlfn.NORM.INV(RAND(),平均報酬率,平均標準差))</f>
        <v>148.4205157250519</v>
      </c>
      <c r="H283" s="2">
        <f ca="1">表格1[[#This Row],[第5年]]*(1+_xlfn.NORM.INV(RAND(),平均報酬率,平均標準差))</f>
        <v>154.3797973409448</v>
      </c>
      <c r="I283" s="2">
        <f ca="1">表格1[[#This Row],[第6年]]*(1+_xlfn.NORM.INV(RAND(),平均報酬率,平均標準差))</f>
        <v>162.40495092204367</v>
      </c>
      <c r="J283" s="2">
        <f ca="1">表格1[[#This Row],[第7年]]*(1+_xlfn.NORM.INV(RAND(),平均報酬率,平均標準差))</f>
        <v>169.40372540739827</v>
      </c>
      <c r="K283" s="2">
        <f ca="1">表格1[[#This Row],[第8年]]*(1+_xlfn.NORM.INV(RAND(),平均報酬率,平均標準差))</f>
        <v>183.5954610331197</v>
      </c>
      <c r="L283" s="2">
        <f ca="1">表格1[[#This Row],[第9年]]*(1+_xlfn.NORM.INV(RAND(),平均報酬率,平均標準差))</f>
        <v>192.84772018065328</v>
      </c>
    </row>
    <row r="284" spans="1:12" x14ac:dyDescent="0.25">
      <c r="A284" s="1">
        <v>256</v>
      </c>
      <c r="B284" s="1">
        <f t="shared" si="3"/>
        <v>100</v>
      </c>
      <c r="C284" s="2">
        <f ca="1">表格1[[#This Row],[期初]]*(1+_xlfn.NORM.INV(RAND(),平均報酬率,平均標準差))</f>
        <v>104.20156446343289</v>
      </c>
      <c r="D284" s="2">
        <f ca="1">表格1[[#This Row],[第1年]]*(1+_xlfn.NORM.INV(RAND(),平均報酬率,平均標準差))</f>
        <v>108.64857684661153</v>
      </c>
      <c r="E284" s="2">
        <f ca="1">表格1[[#This Row],[第2年]]*(1+_xlfn.NORM.INV(RAND(),平均報酬率,平均標準差))</f>
        <v>114.0534861574975</v>
      </c>
      <c r="F284" s="2">
        <f ca="1">表格1[[#This Row],[第3年]]*(1+_xlfn.NORM.INV(RAND(),平均報酬率,平均標準差))</f>
        <v>121.37556421748666</v>
      </c>
      <c r="G284" s="2">
        <f ca="1">表格1[[#This Row],[第4年]]*(1+_xlfn.NORM.INV(RAND(),平均報酬率,平均標準差))</f>
        <v>120.07593856638472</v>
      </c>
      <c r="H284" s="2">
        <f ca="1">表格1[[#This Row],[第5年]]*(1+_xlfn.NORM.INV(RAND(),平均報酬率,平均標準差))</f>
        <v>128.6585736441711</v>
      </c>
      <c r="I284" s="2">
        <f ca="1">表格1[[#This Row],[第6年]]*(1+_xlfn.NORM.INV(RAND(),平均報酬率,平均標準差))</f>
        <v>148.23615963177801</v>
      </c>
      <c r="J284" s="2">
        <f ca="1">表格1[[#This Row],[第7年]]*(1+_xlfn.NORM.INV(RAND(),平均報酬率,平均標準差))</f>
        <v>160.52767098097303</v>
      </c>
      <c r="K284" s="2">
        <f ca="1">表格1[[#This Row],[第8年]]*(1+_xlfn.NORM.INV(RAND(),平均報酬率,平均標準差))</f>
        <v>189.62877006778135</v>
      </c>
      <c r="L284" s="2">
        <f ca="1">表格1[[#This Row],[第9年]]*(1+_xlfn.NORM.INV(RAND(),平均報酬率,平均標準差))</f>
        <v>213.21770203452695</v>
      </c>
    </row>
    <row r="285" spans="1:12" x14ac:dyDescent="0.25">
      <c r="A285" s="1">
        <v>257</v>
      </c>
      <c r="B285" s="1">
        <f t="shared" ref="B285:B348" si="4">投入金額</f>
        <v>100</v>
      </c>
      <c r="C285" s="2">
        <f ca="1">表格1[[#This Row],[期初]]*(1+_xlfn.NORM.INV(RAND(),平均報酬率,平均標準差))</f>
        <v>106.92684216930948</v>
      </c>
      <c r="D285" s="2">
        <f ca="1">表格1[[#This Row],[第1年]]*(1+_xlfn.NORM.INV(RAND(),平均報酬率,平均標準差))</f>
        <v>114.91602306277653</v>
      </c>
      <c r="E285" s="2">
        <f ca="1">表格1[[#This Row],[第2年]]*(1+_xlfn.NORM.INV(RAND(),平均報酬率,平均標準差))</f>
        <v>128.140265071594</v>
      </c>
      <c r="F285" s="2">
        <f ca="1">表格1[[#This Row],[第3年]]*(1+_xlfn.NORM.INV(RAND(),平均報酬率,平均標準差))</f>
        <v>138.52503822264774</v>
      </c>
      <c r="G285" s="2">
        <f ca="1">表格1[[#This Row],[第4年]]*(1+_xlfn.NORM.INV(RAND(),平均報酬率,平均標準差))</f>
        <v>147.87383782029858</v>
      </c>
      <c r="H285" s="2">
        <f ca="1">表格1[[#This Row],[第5年]]*(1+_xlfn.NORM.INV(RAND(),平均報酬率,平均標準差))</f>
        <v>136.86385812754509</v>
      </c>
      <c r="I285" s="2">
        <f ca="1">表格1[[#This Row],[第6年]]*(1+_xlfn.NORM.INV(RAND(),平均報酬率,平均標準差))</f>
        <v>133.17121952957385</v>
      </c>
      <c r="J285" s="2">
        <f ca="1">表格1[[#This Row],[第7年]]*(1+_xlfn.NORM.INV(RAND(),平均報酬率,平均標準差))</f>
        <v>131.03195181222304</v>
      </c>
      <c r="K285" s="2">
        <f ca="1">表格1[[#This Row],[第8年]]*(1+_xlfn.NORM.INV(RAND(),平均報酬率,平均標準差))</f>
        <v>144.22529313798677</v>
      </c>
      <c r="L285" s="2">
        <f ca="1">表格1[[#This Row],[第9年]]*(1+_xlfn.NORM.INV(RAND(),平均報酬率,平均標準差))</f>
        <v>147.9191881992204</v>
      </c>
    </row>
    <row r="286" spans="1:12" x14ac:dyDescent="0.25">
      <c r="A286" s="1">
        <v>258</v>
      </c>
      <c r="B286" s="1">
        <f t="shared" si="4"/>
        <v>100</v>
      </c>
      <c r="C286" s="2">
        <f ca="1">表格1[[#This Row],[期初]]*(1+_xlfn.NORM.INV(RAND(),平均報酬率,平均標準差))</f>
        <v>104.85019574782932</v>
      </c>
      <c r="D286" s="2">
        <f ca="1">表格1[[#This Row],[第1年]]*(1+_xlfn.NORM.INV(RAND(),平均報酬率,平均標準差))</f>
        <v>113.5128178689297</v>
      </c>
      <c r="E286" s="2">
        <f ca="1">表格1[[#This Row],[第2年]]*(1+_xlfn.NORM.INV(RAND(),平均報酬率,平均標準差))</f>
        <v>128.07053281476584</v>
      </c>
      <c r="F286" s="2">
        <f ca="1">表格1[[#This Row],[第3年]]*(1+_xlfn.NORM.INV(RAND(),平均報酬率,平均標準差))</f>
        <v>126.91342659323296</v>
      </c>
      <c r="G286" s="2">
        <f ca="1">表格1[[#This Row],[第4年]]*(1+_xlfn.NORM.INV(RAND(),平均報酬率,平均標準差))</f>
        <v>137.81432859599704</v>
      </c>
      <c r="H286" s="2">
        <f ca="1">表格1[[#This Row],[第5年]]*(1+_xlfn.NORM.INV(RAND(),平均報酬率,平均標準差))</f>
        <v>141.92157145489924</v>
      </c>
      <c r="I286" s="2">
        <f ca="1">表格1[[#This Row],[第6年]]*(1+_xlfn.NORM.INV(RAND(),平均報酬率,平均標準差))</f>
        <v>140.75919348229883</v>
      </c>
      <c r="J286" s="2">
        <f ca="1">表格1[[#This Row],[第7年]]*(1+_xlfn.NORM.INV(RAND(),平均報酬率,平均標準差))</f>
        <v>149.58168756435705</v>
      </c>
      <c r="K286" s="2">
        <f ca="1">表格1[[#This Row],[第8年]]*(1+_xlfn.NORM.INV(RAND(),平均報酬率,平均標準差))</f>
        <v>166.30065977554582</v>
      </c>
      <c r="L286" s="2">
        <f ca="1">表格1[[#This Row],[第9年]]*(1+_xlfn.NORM.INV(RAND(),平均報酬率,平均標準差))</f>
        <v>185.78004046742126</v>
      </c>
    </row>
    <row r="287" spans="1:12" x14ac:dyDescent="0.25">
      <c r="A287" s="1">
        <v>259</v>
      </c>
      <c r="B287" s="1">
        <f t="shared" si="4"/>
        <v>100</v>
      </c>
      <c r="C287" s="2">
        <f ca="1">表格1[[#This Row],[期初]]*(1+_xlfn.NORM.INV(RAND(),平均報酬率,平均標準差))</f>
        <v>109.24366618590473</v>
      </c>
      <c r="D287" s="2">
        <f ca="1">表格1[[#This Row],[第1年]]*(1+_xlfn.NORM.INV(RAND(),平均報酬率,平均標準差))</f>
        <v>112.62524738489881</v>
      </c>
      <c r="E287" s="2">
        <f ca="1">表格1[[#This Row],[第2年]]*(1+_xlfn.NORM.INV(RAND(),平均報酬率,平均標準差))</f>
        <v>125.47082688657744</v>
      </c>
      <c r="F287" s="2">
        <f ca="1">表格1[[#This Row],[第3年]]*(1+_xlfn.NORM.INV(RAND(),平均報酬率,平均標準差))</f>
        <v>125.75178516068301</v>
      </c>
      <c r="G287" s="2">
        <f ca="1">表格1[[#This Row],[第4年]]*(1+_xlfn.NORM.INV(RAND(),平均報酬率,平均標準差))</f>
        <v>124.69581301782655</v>
      </c>
      <c r="H287" s="2">
        <f ca="1">表格1[[#This Row],[第5年]]*(1+_xlfn.NORM.INV(RAND(),平均報酬率,平均標準差))</f>
        <v>125.78467526874367</v>
      </c>
      <c r="I287" s="2">
        <f ca="1">表格1[[#This Row],[第6年]]*(1+_xlfn.NORM.INV(RAND(),平均報酬率,平均標準差))</f>
        <v>134.55574357591553</v>
      </c>
      <c r="J287" s="2">
        <f ca="1">表格1[[#This Row],[第7年]]*(1+_xlfn.NORM.INV(RAND(),平均報酬率,平均標準差))</f>
        <v>146.94561117835619</v>
      </c>
      <c r="K287" s="2">
        <f ca="1">表格1[[#This Row],[第8年]]*(1+_xlfn.NORM.INV(RAND(),平均報酬率,平均標準差))</f>
        <v>155.78437252427514</v>
      </c>
      <c r="L287" s="2">
        <f ca="1">表格1[[#This Row],[第9年]]*(1+_xlfn.NORM.INV(RAND(),平均報酬率,平均標準差))</f>
        <v>168.50298936997856</v>
      </c>
    </row>
    <row r="288" spans="1:12" x14ac:dyDescent="0.25">
      <c r="A288" s="1">
        <v>260</v>
      </c>
      <c r="B288" s="1">
        <f t="shared" si="4"/>
        <v>100</v>
      </c>
      <c r="C288" s="2">
        <f ca="1">表格1[[#This Row],[期初]]*(1+_xlfn.NORM.INV(RAND(),平均報酬率,平均標準差))</f>
        <v>101.11598379756883</v>
      </c>
      <c r="D288" s="2">
        <f ca="1">表格1[[#This Row],[第1年]]*(1+_xlfn.NORM.INV(RAND(),平均報酬率,平均標準差))</f>
        <v>114.04571107978501</v>
      </c>
      <c r="E288" s="2">
        <f ca="1">表格1[[#This Row],[第2年]]*(1+_xlfn.NORM.INV(RAND(),平均報酬率,平均標準差))</f>
        <v>121.03511709227797</v>
      </c>
      <c r="F288" s="2">
        <f ca="1">表格1[[#This Row],[第3年]]*(1+_xlfn.NORM.INV(RAND(),平均報酬率,平均標準差))</f>
        <v>135.62491607628735</v>
      </c>
      <c r="G288" s="2">
        <f ca="1">表格1[[#This Row],[第4年]]*(1+_xlfn.NORM.INV(RAND(),平均報酬率,平均標準差))</f>
        <v>131.29629372349018</v>
      </c>
      <c r="H288" s="2">
        <f ca="1">表格1[[#This Row],[第5年]]*(1+_xlfn.NORM.INV(RAND(),平均報酬率,平均標準差))</f>
        <v>143.16029970099652</v>
      </c>
      <c r="I288" s="2">
        <f ca="1">表格1[[#This Row],[第6年]]*(1+_xlfn.NORM.INV(RAND(),平均報酬率,平均標準差))</f>
        <v>149.72801779229982</v>
      </c>
      <c r="J288" s="2">
        <f ca="1">表格1[[#This Row],[第7年]]*(1+_xlfn.NORM.INV(RAND(),平均報酬率,平均標準差))</f>
        <v>149.00792558899388</v>
      </c>
      <c r="K288" s="2">
        <f ca="1">表格1[[#This Row],[第8年]]*(1+_xlfn.NORM.INV(RAND(),平均報酬率,平均標準差))</f>
        <v>163.2273657379283</v>
      </c>
      <c r="L288" s="2">
        <f ca="1">表格1[[#This Row],[第9年]]*(1+_xlfn.NORM.INV(RAND(),平均報酬率,平均標準差))</f>
        <v>180.11569035820759</v>
      </c>
    </row>
    <row r="289" spans="1:12" x14ac:dyDescent="0.25">
      <c r="A289" s="1">
        <v>261</v>
      </c>
      <c r="B289" s="1">
        <f t="shared" si="4"/>
        <v>100</v>
      </c>
      <c r="C289" s="2">
        <f ca="1">表格1[[#This Row],[期初]]*(1+_xlfn.NORM.INV(RAND(),平均報酬率,平均標準差))</f>
        <v>112.44872698472376</v>
      </c>
      <c r="D289" s="2">
        <f ca="1">表格1[[#This Row],[第1年]]*(1+_xlfn.NORM.INV(RAND(),平均報酬率,平均標準差))</f>
        <v>123.98115606470391</v>
      </c>
      <c r="E289" s="2">
        <f ca="1">表格1[[#This Row],[第2年]]*(1+_xlfn.NORM.INV(RAND(),平均報酬率,平均標準差))</f>
        <v>132.48261504091204</v>
      </c>
      <c r="F289" s="2">
        <f ca="1">表格1[[#This Row],[第3年]]*(1+_xlfn.NORM.INV(RAND(),平均報酬率,平均標準差))</f>
        <v>138.71273985149509</v>
      </c>
      <c r="G289" s="2">
        <f ca="1">表格1[[#This Row],[第4年]]*(1+_xlfn.NORM.INV(RAND(),平均報酬率,平均標準差))</f>
        <v>142.31227478713151</v>
      </c>
      <c r="H289" s="2">
        <f ca="1">表格1[[#This Row],[第5年]]*(1+_xlfn.NORM.INV(RAND(),平均報酬率,平均標準差))</f>
        <v>159.27009879747493</v>
      </c>
      <c r="I289" s="2">
        <f ca="1">表格1[[#This Row],[第6年]]*(1+_xlfn.NORM.INV(RAND(),平均報酬率,平均標準差))</f>
        <v>162.17121722059966</v>
      </c>
      <c r="J289" s="2">
        <f ca="1">表格1[[#This Row],[第7年]]*(1+_xlfn.NORM.INV(RAND(),平均報酬率,平均標準差))</f>
        <v>177.7240928912754</v>
      </c>
      <c r="K289" s="2">
        <f ca="1">表格1[[#This Row],[第8年]]*(1+_xlfn.NORM.INV(RAND(),平均報酬率,平均標準差))</f>
        <v>190.33113361454028</v>
      </c>
      <c r="L289" s="2">
        <f ca="1">表格1[[#This Row],[第9年]]*(1+_xlfn.NORM.INV(RAND(),平均報酬率,平均標準差))</f>
        <v>218.883875035177</v>
      </c>
    </row>
    <row r="290" spans="1:12" x14ac:dyDescent="0.25">
      <c r="A290" s="1">
        <v>262</v>
      </c>
      <c r="B290" s="1">
        <f t="shared" si="4"/>
        <v>100</v>
      </c>
      <c r="C290" s="2">
        <f ca="1">表格1[[#This Row],[期初]]*(1+_xlfn.NORM.INV(RAND(),平均報酬率,平均標準差))</f>
        <v>111.80497282347316</v>
      </c>
      <c r="D290" s="2">
        <f ca="1">表格1[[#This Row],[第1年]]*(1+_xlfn.NORM.INV(RAND(),平均報酬率,平均標準差))</f>
        <v>128.81286429177788</v>
      </c>
      <c r="E290" s="2">
        <f ca="1">表格1[[#This Row],[第2年]]*(1+_xlfn.NORM.INV(RAND(),平均報酬率,平均標準差))</f>
        <v>124.20916833599526</v>
      </c>
      <c r="F290" s="2">
        <f ca="1">表格1[[#This Row],[第3年]]*(1+_xlfn.NORM.INV(RAND(),平均報酬率,平均標準差))</f>
        <v>140.82412916183793</v>
      </c>
      <c r="G290" s="2">
        <f ca="1">表格1[[#This Row],[第4年]]*(1+_xlfn.NORM.INV(RAND(),平均報酬率,平均標準差))</f>
        <v>145.53344014460902</v>
      </c>
      <c r="H290" s="2">
        <f ca="1">表格1[[#This Row],[第5年]]*(1+_xlfn.NORM.INV(RAND(),平均報酬率,平均標準差))</f>
        <v>148.58675348744029</v>
      </c>
      <c r="I290" s="2">
        <f ca="1">表格1[[#This Row],[第6年]]*(1+_xlfn.NORM.INV(RAND(),平均報酬率,平均標準差))</f>
        <v>150.20050992366441</v>
      </c>
      <c r="J290" s="2">
        <f ca="1">表格1[[#This Row],[第7年]]*(1+_xlfn.NORM.INV(RAND(),平均報酬率,平均標準差))</f>
        <v>150.44205267292202</v>
      </c>
      <c r="K290" s="2">
        <f ca="1">表格1[[#This Row],[第8年]]*(1+_xlfn.NORM.INV(RAND(),平均報酬率,平均標準差))</f>
        <v>161.46058292608438</v>
      </c>
      <c r="L290" s="2">
        <f ca="1">表格1[[#This Row],[第9年]]*(1+_xlfn.NORM.INV(RAND(),平均報酬率,平均標準差))</f>
        <v>164.41208278707333</v>
      </c>
    </row>
    <row r="291" spans="1:12" x14ac:dyDescent="0.25">
      <c r="A291" s="1">
        <v>263</v>
      </c>
      <c r="B291" s="1">
        <f t="shared" si="4"/>
        <v>100</v>
      </c>
      <c r="C291" s="2">
        <f ca="1">表格1[[#This Row],[期初]]*(1+_xlfn.NORM.INV(RAND(),平均報酬率,平均標準差))</f>
        <v>113.86913735959033</v>
      </c>
      <c r="D291" s="2">
        <f ca="1">表格1[[#This Row],[第1年]]*(1+_xlfn.NORM.INV(RAND(),平均報酬率,平均標準差))</f>
        <v>114.79169701380414</v>
      </c>
      <c r="E291" s="2">
        <f ca="1">表格1[[#This Row],[第2年]]*(1+_xlfn.NORM.INV(RAND(),平均報酬率,平均標準差))</f>
        <v>115.68487604778718</v>
      </c>
      <c r="F291" s="2">
        <f ca="1">表格1[[#This Row],[第3年]]*(1+_xlfn.NORM.INV(RAND(),平均報酬率,平均標準差))</f>
        <v>120.7111905194235</v>
      </c>
      <c r="G291" s="2">
        <f ca="1">表格1[[#This Row],[第4年]]*(1+_xlfn.NORM.INV(RAND(),平均報酬率,平均標準差))</f>
        <v>143.40355998894535</v>
      </c>
      <c r="H291" s="2">
        <f ca="1">表格1[[#This Row],[第5年]]*(1+_xlfn.NORM.INV(RAND(),平均報酬率,平均標準差))</f>
        <v>150.2436000787504</v>
      </c>
      <c r="I291" s="2">
        <f ca="1">表格1[[#This Row],[第6年]]*(1+_xlfn.NORM.INV(RAND(),平均報酬率,平均標準差))</f>
        <v>169.57432373814274</v>
      </c>
      <c r="J291" s="2">
        <f ca="1">表格1[[#This Row],[第7年]]*(1+_xlfn.NORM.INV(RAND(),平均報酬率,平均標準差))</f>
        <v>187.90707768594456</v>
      </c>
      <c r="K291" s="2">
        <f ca="1">表格1[[#This Row],[第8年]]*(1+_xlfn.NORM.INV(RAND(),平均報酬率,平均標準差))</f>
        <v>213.89414068680674</v>
      </c>
      <c r="L291" s="2">
        <f ca="1">表格1[[#This Row],[第9年]]*(1+_xlfn.NORM.INV(RAND(),平均報酬率,平均標準差))</f>
        <v>246.31975529674631</v>
      </c>
    </row>
    <row r="292" spans="1:12" x14ac:dyDescent="0.25">
      <c r="A292" s="1">
        <v>264</v>
      </c>
      <c r="B292" s="1">
        <f t="shared" si="4"/>
        <v>100</v>
      </c>
      <c r="C292" s="2">
        <f ca="1">表格1[[#This Row],[期初]]*(1+_xlfn.NORM.INV(RAND(),平均報酬率,平均標準差))</f>
        <v>106.07405374425009</v>
      </c>
      <c r="D292" s="2">
        <f ca="1">表格1[[#This Row],[第1年]]*(1+_xlfn.NORM.INV(RAND(),平均報酬率,平均標準差))</f>
        <v>111.18103619765124</v>
      </c>
      <c r="E292" s="2">
        <f ca="1">表格1[[#This Row],[第2年]]*(1+_xlfn.NORM.INV(RAND(),平均報酬率,平均標準差))</f>
        <v>113.36819005102087</v>
      </c>
      <c r="F292" s="2">
        <f ca="1">表格1[[#This Row],[第3年]]*(1+_xlfn.NORM.INV(RAND(),平均報酬率,平均標準差))</f>
        <v>138.29176855405413</v>
      </c>
      <c r="G292" s="2">
        <f ca="1">表格1[[#This Row],[第4年]]*(1+_xlfn.NORM.INV(RAND(),平均報酬率,平均標準差))</f>
        <v>156.18303697453103</v>
      </c>
      <c r="H292" s="2">
        <f ca="1">表格1[[#This Row],[第5年]]*(1+_xlfn.NORM.INV(RAND(),平均報酬率,平均標準差))</f>
        <v>169.40941072155528</v>
      </c>
      <c r="I292" s="2">
        <f ca="1">表格1[[#This Row],[第6年]]*(1+_xlfn.NORM.INV(RAND(),平均報酬率,平均標準差))</f>
        <v>190.25094904245262</v>
      </c>
      <c r="J292" s="2">
        <f ca="1">表格1[[#This Row],[第7年]]*(1+_xlfn.NORM.INV(RAND(),平均報酬率,平均標準差))</f>
        <v>205.55309545702283</v>
      </c>
      <c r="K292" s="2">
        <f ca="1">表格1[[#This Row],[第8年]]*(1+_xlfn.NORM.INV(RAND(),平均報酬率,平均標準差))</f>
        <v>228.90807456024959</v>
      </c>
      <c r="L292" s="2">
        <f ca="1">表格1[[#This Row],[第9年]]*(1+_xlfn.NORM.INV(RAND(),平均報酬率,平均標準差))</f>
        <v>261.07387592231487</v>
      </c>
    </row>
    <row r="293" spans="1:12" x14ac:dyDescent="0.25">
      <c r="A293" s="1">
        <v>265</v>
      </c>
      <c r="B293" s="1">
        <f t="shared" si="4"/>
        <v>100</v>
      </c>
      <c r="C293" s="2">
        <f ca="1">表格1[[#This Row],[期初]]*(1+_xlfn.NORM.INV(RAND(),平均報酬率,平均標準差))</f>
        <v>99.081331182740087</v>
      </c>
      <c r="D293" s="2">
        <f ca="1">表格1[[#This Row],[第1年]]*(1+_xlfn.NORM.INV(RAND(),平均報酬率,平均標準差))</f>
        <v>110.38520129895163</v>
      </c>
      <c r="E293" s="2">
        <f ca="1">表格1[[#This Row],[第2年]]*(1+_xlfn.NORM.INV(RAND(),平均報酬率,平均標準差))</f>
        <v>117.67754328418688</v>
      </c>
      <c r="F293" s="2">
        <f ca="1">表格1[[#This Row],[第3年]]*(1+_xlfn.NORM.INV(RAND(),平均報酬率,平均標準差))</f>
        <v>116.92649027122538</v>
      </c>
      <c r="G293" s="2">
        <f ca="1">表格1[[#This Row],[第4年]]*(1+_xlfn.NORM.INV(RAND(),平均報酬率,平均標準差))</f>
        <v>118.53114368391357</v>
      </c>
      <c r="H293" s="2">
        <f ca="1">表格1[[#This Row],[第5年]]*(1+_xlfn.NORM.INV(RAND(),平均報酬率,平均標準差))</f>
        <v>140.63058015574759</v>
      </c>
      <c r="I293" s="2">
        <f ca="1">表格1[[#This Row],[第6年]]*(1+_xlfn.NORM.INV(RAND(),平均報酬率,平均標準差))</f>
        <v>146.79371493993776</v>
      </c>
      <c r="J293" s="2">
        <f ca="1">表格1[[#This Row],[第7年]]*(1+_xlfn.NORM.INV(RAND(),平均報酬率,平均標準差))</f>
        <v>162.59886897048455</v>
      </c>
      <c r="K293" s="2">
        <f ca="1">表格1[[#This Row],[第8年]]*(1+_xlfn.NORM.INV(RAND(),平均報酬率,平均標準差))</f>
        <v>181.94860847732244</v>
      </c>
      <c r="L293" s="2">
        <f ca="1">表格1[[#This Row],[第9年]]*(1+_xlfn.NORM.INV(RAND(),平均報酬率,平均標準差))</f>
        <v>187.0603519854796</v>
      </c>
    </row>
    <row r="294" spans="1:12" x14ac:dyDescent="0.25">
      <c r="A294" s="1">
        <v>266</v>
      </c>
      <c r="B294" s="1">
        <f t="shared" si="4"/>
        <v>100</v>
      </c>
      <c r="C294" s="2">
        <f ca="1">表格1[[#This Row],[期初]]*(1+_xlfn.NORM.INV(RAND(),平均報酬率,平均標準差))</f>
        <v>97.779277828938461</v>
      </c>
      <c r="D294" s="2">
        <f ca="1">表格1[[#This Row],[第1年]]*(1+_xlfn.NORM.INV(RAND(),平均報酬率,平均標準差))</f>
        <v>96.083150256259813</v>
      </c>
      <c r="E294" s="2">
        <f ca="1">表格1[[#This Row],[第2年]]*(1+_xlfn.NORM.INV(RAND(),平均報酬率,平均標準差))</f>
        <v>115.14054337940904</v>
      </c>
      <c r="F294" s="2">
        <f ca="1">表格1[[#This Row],[第3年]]*(1+_xlfn.NORM.INV(RAND(),平均報酬率,平均標準差))</f>
        <v>126.68244903273542</v>
      </c>
      <c r="G294" s="2">
        <f ca="1">表格1[[#This Row],[第4年]]*(1+_xlfn.NORM.INV(RAND(),平均報酬率,平均標準差))</f>
        <v>143.11642906759477</v>
      </c>
      <c r="H294" s="2">
        <f ca="1">表格1[[#This Row],[第5年]]*(1+_xlfn.NORM.INV(RAND(),平均報酬率,平均標準差))</f>
        <v>153.49695253600194</v>
      </c>
      <c r="I294" s="2">
        <f ca="1">表格1[[#This Row],[第6年]]*(1+_xlfn.NORM.INV(RAND(),平均報酬率,平均標準差))</f>
        <v>184.18054017488274</v>
      </c>
      <c r="J294" s="2">
        <f ca="1">表格1[[#This Row],[第7年]]*(1+_xlfn.NORM.INV(RAND(),平均報酬率,平均標準差))</f>
        <v>202.05601081529733</v>
      </c>
      <c r="K294" s="2">
        <f ca="1">表格1[[#This Row],[第8年]]*(1+_xlfn.NORM.INV(RAND(),平均報酬率,平均標準差))</f>
        <v>230.03484611554219</v>
      </c>
      <c r="L294" s="2">
        <f ca="1">表格1[[#This Row],[第9年]]*(1+_xlfn.NORM.INV(RAND(),平均報酬率,平均標準差))</f>
        <v>262.61808439085456</v>
      </c>
    </row>
    <row r="295" spans="1:12" x14ac:dyDescent="0.25">
      <c r="A295" s="1">
        <v>267</v>
      </c>
      <c r="B295" s="1">
        <f t="shared" si="4"/>
        <v>100</v>
      </c>
      <c r="C295" s="2">
        <f ca="1">表格1[[#This Row],[期初]]*(1+_xlfn.NORM.INV(RAND(),平均報酬率,平均標準差))</f>
        <v>97.683069479419103</v>
      </c>
      <c r="D295" s="2">
        <f ca="1">表格1[[#This Row],[第1年]]*(1+_xlfn.NORM.INV(RAND(),平均報酬率,平均標準差))</f>
        <v>99.524812916477217</v>
      </c>
      <c r="E295" s="2">
        <f ca="1">表格1[[#This Row],[第2年]]*(1+_xlfn.NORM.INV(RAND(),平均報酬率,平均標準差))</f>
        <v>95.885914530154082</v>
      </c>
      <c r="F295" s="2">
        <f ca="1">表格1[[#This Row],[第3年]]*(1+_xlfn.NORM.INV(RAND(),平均報酬率,平均標準差))</f>
        <v>104.49387170591829</v>
      </c>
      <c r="G295" s="2">
        <f ca="1">表格1[[#This Row],[第4年]]*(1+_xlfn.NORM.INV(RAND(),平均報酬率,平均標準差))</f>
        <v>107.87916329611737</v>
      </c>
      <c r="H295" s="2">
        <f ca="1">表格1[[#This Row],[第5年]]*(1+_xlfn.NORM.INV(RAND(),平均報酬率,平均標準差))</f>
        <v>125.8531800320788</v>
      </c>
      <c r="I295" s="2">
        <f ca="1">表格1[[#This Row],[第6年]]*(1+_xlfn.NORM.INV(RAND(),平均報酬率,平均標準差))</f>
        <v>135.2530648081142</v>
      </c>
      <c r="J295" s="2">
        <f ca="1">表格1[[#This Row],[第7年]]*(1+_xlfn.NORM.INV(RAND(),平均報酬率,平均標準差))</f>
        <v>152.52311140573519</v>
      </c>
      <c r="K295" s="2">
        <f ca="1">表格1[[#This Row],[第8年]]*(1+_xlfn.NORM.INV(RAND(),平均報酬率,平均標準差))</f>
        <v>169.00865948415614</v>
      </c>
      <c r="L295" s="2">
        <f ca="1">表格1[[#This Row],[第9年]]*(1+_xlfn.NORM.INV(RAND(),平均報酬率,平均標準差))</f>
        <v>189.83384269665984</v>
      </c>
    </row>
    <row r="296" spans="1:12" x14ac:dyDescent="0.25">
      <c r="A296" s="1">
        <v>268</v>
      </c>
      <c r="B296" s="1">
        <f t="shared" si="4"/>
        <v>100</v>
      </c>
      <c r="C296" s="2">
        <f ca="1">表格1[[#This Row],[期初]]*(1+_xlfn.NORM.INV(RAND(),平均報酬率,平均標準差))</f>
        <v>112.56071640403241</v>
      </c>
      <c r="D296" s="2">
        <f ca="1">表格1[[#This Row],[第1年]]*(1+_xlfn.NORM.INV(RAND(),平均報酬率,平均標準差))</f>
        <v>121.24078984009223</v>
      </c>
      <c r="E296" s="2">
        <f ca="1">表格1[[#This Row],[第2年]]*(1+_xlfn.NORM.INV(RAND(),平均報酬率,平均標準差))</f>
        <v>134.90641803381638</v>
      </c>
      <c r="F296" s="2">
        <f ca="1">表格1[[#This Row],[第3年]]*(1+_xlfn.NORM.INV(RAND(),平均報酬率,平均標準差))</f>
        <v>151.02926647605739</v>
      </c>
      <c r="G296" s="2">
        <f ca="1">表格1[[#This Row],[第4年]]*(1+_xlfn.NORM.INV(RAND(),平均報酬率,平均標準差))</f>
        <v>167.37712428353086</v>
      </c>
      <c r="H296" s="2">
        <f ca="1">表格1[[#This Row],[第5年]]*(1+_xlfn.NORM.INV(RAND(),平均報酬率,平均標準差))</f>
        <v>181.16488130614945</v>
      </c>
      <c r="I296" s="2">
        <f ca="1">表格1[[#This Row],[第6年]]*(1+_xlfn.NORM.INV(RAND(),平均報酬率,平均標準差))</f>
        <v>201.53349007105663</v>
      </c>
      <c r="J296" s="2">
        <f ca="1">表格1[[#This Row],[第7年]]*(1+_xlfn.NORM.INV(RAND(),平均報酬率,平均標準差))</f>
        <v>217.54284311362542</v>
      </c>
      <c r="K296" s="2">
        <f ca="1">表格1[[#This Row],[第8年]]*(1+_xlfn.NORM.INV(RAND(),平均報酬率,平均標準差))</f>
        <v>240.90294707795678</v>
      </c>
      <c r="L296" s="2">
        <f ca="1">表格1[[#This Row],[第9年]]*(1+_xlfn.NORM.INV(RAND(),平均報酬率,平均標準差))</f>
        <v>294.08816006757189</v>
      </c>
    </row>
    <row r="297" spans="1:12" x14ac:dyDescent="0.25">
      <c r="A297" s="1">
        <v>269</v>
      </c>
      <c r="B297" s="1">
        <f t="shared" si="4"/>
        <v>100</v>
      </c>
      <c r="C297" s="2">
        <f ca="1">表格1[[#This Row],[期初]]*(1+_xlfn.NORM.INV(RAND(),平均報酬率,平均標準差))</f>
        <v>101.53571611697041</v>
      </c>
      <c r="D297" s="2">
        <f ca="1">表格1[[#This Row],[第1年]]*(1+_xlfn.NORM.INV(RAND(),平均報酬率,平均標準差))</f>
        <v>105.8394499341549</v>
      </c>
      <c r="E297" s="2">
        <f ca="1">表格1[[#This Row],[第2年]]*(1+_xlfn.NORM.INV(RAND(),平均報酬率,平均標準差))</f>
        <v>114.07649159561407</v>
      </c>
      <c r="F297" s="2">
        <f ca="1">表格1[[#This Row],[第3年]]*(1+_xlfn.NORM.INV(RAND(),平均報酬率,平均標準差))</f>
        <v>123.214633563915</v>
      </c>
      <c r="G297" s="2">
        <f ca="1">表格1[[#This Row],[第4年]]*(1+_xlfn.NORM.INV(RAND(),平均報酬率,平均標準差))</f>
        <v>127.36239792122787</v>
      </c>
      <c r="H297" s="2">
        <f ca="1">表格1[[#This Row],[第5年]]*(1+_xlfn.NORM.INV(RAND(),平均報酬率,平均標準差))</f>
        <v>132.21288134015825</v>
      </c>
      <c r="I297" s="2">
        <f ca="1">表格1[[#This Row],[第6年]]*(1+_xlfn.NORM.INV(RAND(),平均報酬率,平均標準差))</f>
        <v>128.52026920251325</v>
      </c>
      <c r="J297" s="2">
        <f ca="1">表格1[[#This Row],[第7年]]*(1+_xlfn.NORM.INV(RAND(),平均報酬率,平均標準差))</f>
        <v>134.27561725225902</v>
      </c>
      <c r="K297" s="2">
        <f ca="1">表格1[[#This Row],[第8年]]*(1+_xlfn.NORM.INV(RAND(),平均報酬率,平均標準差))</f>
        <v>133.79059646956881</v>
      </c>
      <c r="L297" s="2">
        <f ca="1">表格1[[#This Row],[第9年]]*(1+_xlfn.NORM.INV(RAND(),平均報酬率,平均標準差))</f>
        <v>150.2547943744427</v>
      </c>
    </row>
    <row r="298" spans="1:12" x14ac:dyDescent="0.25">
      <c r="A298" s="1">
        <v>270</v>
      </c>
      <c r="B298" s="1">
        <f t="shared" si="4"/>
        <v>100</v>
      </c>
      <c r="C298" s="2">
        <f ca="1">表格1[[#This Row],[期初]]*(1+_xlfn.NORM.INV(RAND(),平均報酬率,平均標準差))</f>
        <v>103.91627054863423</v>
      </c>
      <c r="D298" s="2">
        <f ca="1">表格1[[#This Row],[第1年]]*(1+_xlfn.NORM.INV(RAND(),平均報酬率,平均標準差))</f>
        <v>120.91142758293574</v>
      </c>
      <c r="E298" s="2">
        <f ca="1">表格1[[#This Row],[第2年]]*(1+_xlfn.NORM.INV(RAND(),平均報酬率,平均標準差))</f>
        <v>135.08343112594997</v>
      </c>
      <c r="F298" s="2">
        <f ca="1">表格1[[#This Row],[第3年]]*(1+_xlfn.NORM.INV(RAND(),平均報酬率,平均標準差))</f>
        <v>139.11745386030017</v>
      </c>
      <c r="G298" s="2">
        <f ca="1">表格1[[#This Row],[第4年]]*(1+_xlfn.NORM.INV(RAND(),平均報酬率,平均標準差))</f>
        <v>154.64818289389387</v>
      </c>
      <c r="H298" s="2">
        <f ca="1">表格1[[#This Row],[第5年]]*(1+_xlfn.NORM.INV(RAND(),平均報酬率,平均標準差))</f>
        <v>172.54898411823322</v>
      </c>
      <c r="I298" s="2">
        <f ca="1">表格1[[#This Row],[第6年]]*(1+_xlfn.NORM.INV(RAND(),平均報酬率,平均標準差))</f>
        <v>167.84392277620674</v>
      </c>
      <c r="J298" s="2">
        <f ca="1">表格1[[#This Row],[第7年]]*(1+_xlfn.NORM.INV(RAND(),平均報酬率,平均標準差))</f>
        <v>169.78478926968535</v>
      </c>
      <c r="K298" s="2">
        <f ca="1">表格1[[#This Row],[第8年]]*(1+_xlfn.NORM.INV(RAND(),平均報酬率,平均標準差))</f>
        <v>186.48080416503439</v>
      </c>
      <c r="L298" s="2">
        <f ca="1">表格1[[#This Row],[第9年]]*(1+_xlfn.NORM.INV(RAND(),平均報酬率,平均標準差))</f>
        <v>211.00879297517952</v>
      </c>
    </row>
    <row r="299" spans="1:12" x14ac:dyDescent="0.25">
      <c r="A299" s="1">
        <v>271</v>
      </c>
      <c r="B299" s="1">
        <f t="shared" si="4"/>
        <v>100</v>
      </c>
      <c r="C299" s="2">
        <f ca="1">表格1[[#This Row],[期初]]*(1+_xlfn.NORM.INV(RAND(),平均報酬率,平均標準差))</f>
        <v>101.46972681474797</v>
      </c>
      <c r="D299" s="2">
        <f ca="1">表格1[[#This Row],[第1年]]*(1+_xlfn.NORM.INV(RAND(),平均報酬率,平均標準差))</f>
        <v>112.79964863657422</v>
      </c>
      <c r="E299" s="2">
        <f ca="1">表格1[[#This Row],[第2年]]*(1+_xlfn.NORM.INV(RAND(),平均報酬率,平均標準差))</f>
        <v>114.1855368692395</v>
      </c>
      <c r="F299" s="2">
        <f ca="1">表格1[[#This Row],[第3年]]*(1+_xlfn.NORM.INV(RAND(),平均報酬率,平均標準差))</f>
        <v>118.70596292706266</v>
      </c>
      <c r="G299" s="2">
        <f ca="1">表格1[[#This Row],[第4年]]*(1+_xlfn.NORM.INV(RAND(),平均報酬率,平均標準差))</f>
        <v>120.51562274883815</v>
      </c>
      <c r="H299" s="2">
        <f ca="1">表格1[[#This Row],[第5年]]*(1+_xlfn.NORM.INV(RAND(),平均報酬率,平均標準差))</f>
        <v>137.96708368891836</v>
      </c>
      <c r="I299" s="2">
        <f ca="1">表格1[[#This Row],[第6年]]*(1+_xlfn.NORM.INV(RAND(),平均報酬率,平均標準差))</f>
        <v>157.8813768720247</v>
      </c>
      <c r="J299" s="2">
        <f ca="1">表格1[[#This Row],[第7年]]*(1+_xlfn.NORM.INV(RAND(),平均報酬率,平均標準差))</f>
        <v>164.95332058278726</v>
      </c>
      <c r="K299" s="2">
        <f ca="1">表格1[[#This Row],[第8年]]*(1+_xlfn.NORM.INV(RAND(),平均報酬率,平均標準差))</f>
        <v>180.37037204934293</v>
      </c>
      <c r="L299" s="2">
        <f ca="1">表格1[[#This Row],[第9年]]*(1+_xlfn.NORM.INV(RAND(),平均報酬率,平均標準差))</f>
        <v>180.254258822992</v>
      </c>
    </row>
    <row r="300" spans="1:12" x14ac:dyDescent="0.25">
      <c r="A300" s="1">
        <v>272</v>
      </c>
      <c r="B300" s="1">
        <f t="shared" si="4"/>
        <v>100</v>
      </c>
      <c r="C300" s="2">
        <f ca="1">表格1[[#This Row],[期初]]*(1+_xlfn.NORM.INV(RAND(),平均報酬率,平均標準差))</f>
        <v>109.32726305511271</v>
      </c>
      <c r="D300" s="2">
        <f ca="1">表格1[[#This Row],[第1年]]*(1+_xlfn.NORM.INV(RAND(),平均報酬率,平均標準差))</f>
        <v>111.10497349037027</v>
      </c>
      <c r="E300" s="2">
        <f ca="1">表格1[[#This Row],[第2年]]*(1+_xlfn.NORM.INV(RAND(),平均報酬率,平均標準差))</f>
        <v>108.43702384475932</v>
      </c>
      <c r="F300" s="2">
        <f ca="1">表格1[[#This Row],[第3年]]*(1+_xlfn.NORM.INV(RAND(),平均報酬率,平均標準差))</f>
        <v>119.81246655329772</v>
      </c>
      <c r="G300" s="2">
        <f ca="1">表格1[[#This Row],[第4年]]*(1+_xlfn.NORM.INV(RAND(),平均報酬率,平均標準差))</f>
        <v>128.79315226334634</v>
      </c>
      <c r="H300" s="2">
        <f ca="1">表格1[[#This Row],[第5年]]*(1+_xlfn.NORM.INV(RAND(),平均報酬率,平均標準差))</f>
        <v>126.01395842620315</v>
      </c>
      <c r="I300" s="2">
        <f ca="1">表格1[[#This Row],[第6年]]*(1+_xlfn.NORM.INV(RAND(),平均報酬率,平均標準差))</f>
        <v>138.76676868803781</v>
      </c>
      <c r="J300" s="2">
        <f ca="1">表格1[[#This Row],[第7年]]*(1+_xlfn.NORM.INV(RAND(),平均報酬率,平均標準差))</f>
        <v>149.20344019698265</v>
      </c>
      <c r="K300" s="2">
        <f ca="1">表格1[[#This Row],[第8年]]*(1+_xlfn.NORM.INV(RAND(),平均報酬率,平均標準差))</f>
        <v>163.38927785557647</v>
      </c>
      <c r="L300" s="2">
        <f ca="1">表格1[[#This Row],[第9年]]*(1+_xlfn.NORM.INV(RAND(),平均報酬率,平均標準差))</f>
        <v>172.00889848335535</v>
      </c>
    </row>
    <row r="301" spans="1:12" x14ac:dyDescent="0.25">
      <c r="A301" s="1">
        <v>273</v>
      </c>
      <c r="B301" s="1">
        <f t="shared" si="4"/>
        <v>100</v>
      </c>
      <c r="C301" s="2">
        <f ca="1">表格1[[#This Row],[期初]]*(1+_xlfn.NORM.INV(RAND(),平均報酬率,平均標準差))</f>
        <v>102.6022038065253</v>
      </c>
      <c r="D301" s="2">
        <f ca="1">表格1[[#This Row],[第1年]]*(1+_xlfn.NORM.INV(RAND(),平均報酬率,平均標準差))</f>
        <v>116.08730199559621</v>
      </c>
      <c r="E301" s="2">
        <f ca="1">表格1[[#This Row],[第2年]]*(1+_xlfn.NORM.INV(RAND(),平均報酬率,平均標準差))</f>
        <v>123.65522589007828</v>
      </c>
      <c r="F301" s="2">
        <f ca="1">表格1[[#This Row],[第3年]]*(1+_xlfn.NORM.INV(RAND(),平均報酬率,平均標準差))</f>
        <v>140.65206164611249</v>
      </c>
      <c r="G301" s="2">
        <f ca="1">表格1[[#This Row],[第4年]]*(1+_xlfn.NORM.INV(RAND(),平均報酬率,平均標準差))</f>
        <v>158.33817400283448</v>
      </c>
      <c r="H301" s="2">
        <f ca="1">表格1[[#This Row],[第5年]]*(1+_xlfn.NORM.INV(RAND(),平均報酬率,平均標準差))</f>
        <v>167.21587716383837</v>
      </c>
      <c r="I301" s="2">
        <f ca="1">表格1[[#This Row],[第6年]]*(1+_xlfn.NORM.INV(RAND(),平均報酬率,平均標準差))</f>
        <v>178.25397628747342</v>
      </c>
      <c r="J301" s="2">
        <f ca="1">表格1[[#This Row],[第7年]]*(1+_xlfn.NORM.INV(RAND(),平均報酬率,平均標準差))</f>
        <v>208.55505098912855</v>
      </c>
      <c r="K301" s="2">
        <f ca="1">表格1[[#This Row],[第8年]]*(1+_xlfn.NORM.INV(RAND(),平均報酬率,平均標準差))</f>
        <v>216.0408633852652</v>
      </c>
      <c r="L301" s="2">
        <f ca="1">表格1[[#This Row],[第9年]]*(1+_xlfn.NORM.INV(RAND(),平均報酬率,平均標準差))</f>
        <v>231.73989929039848</v>
      </c>
    </row>
    <row r="302" spans="1:12" x14ac:dyDescent="0.25">
      <c r="A302" s="1">
        <v>274</v>
      </c>
      <c r="B302" s="1">
        <f t="shared" si="4"/>
        <v>100</v>
      </c>
      <c r="C302" s="2">
        <f ca="1">表格1[[#This Row],[期初]]*(1+_xlfn.NORM.INV(RAND(),平均報酬率,平均標準差))</f>
        <v>105.27940264386049</v>
      </c>
      <c r="D302" s="2">
        <f ca="1">表格1[[#This Row],[第1年]]*(1+_xlfn.NORM.INV(RAND(),平均報酬率,平均標準差))</f>
        <v>117.9258938501338</v>
      </c>
      <c r="E302" s="2">
        <f ca="1">表格1[[#This Row],[第2年]]*(1+_xlfn.NORM.INV(RAND(),平均報酬率,平均標準差))</f>
        <v>134.54441077304122</v>
      </c>
      <c r="F302" s="2">
        <f ca="1">表格1[[#This Row],[第3年]]*(1+_xlfn.NORM.INV(RAND(),平均報酬率,平均標準差))</f>
        <v>141.09307600372244</v>
      </c>
      <c r="G302" s="2">
        <f ca="1">表格1[[#This Row],[第4年]]*(1+_xlfn.NORM.INV(RAND(),平均報酬率,平均標準差))</f>
        <v>143.54002703969624</v>
      </c>
      <c r="H302" s="2">
        <f ca="1">表格1[[#This Row],[第5年]]*(1+_xlfn.NORM.INV(RAND(),平均報酬率,平均標準差))</f>
        <v>158.86883008850623</v>
      </c>
      <c r="I302" s="2">
        <f ca="1">表格1[[#This Row],[第6年]]*(1+_xlfn.NORM.INV(RAND(),平均報酬率,平均標準差))</f>
        <v>170.17373597676607</v>
      </c>
      <c r="J302" s="2">
        <f ca="1">表格1[[#This Row],[第7年]]*(1+_xlfn.NORM.INV(RAND(),平均報酬率,平均標準差))</f>
        <v>196.40257612244588</v>
      </c>
      <c r="K302" s="2">
        <f ca="1">表格1[[#This Row],[第8年]]*(1+_xlfn.NORM.INV(RAND(),平均報酬率,平均標準差))</f>
        <v>203.45061837649473</v>
      </c>
      <c r="L302" s="2">
        <f ca="1">表格1[[#This Row],[第9年]]*(1+_xlfn.NORM.INV(RAND(),平均報酬率,平均標準差))</f>
        <v>219.30347947814954</v>
      </c>
    </row>
    <row r="303" spans="1:12" x14ac:dyDescent="0.25">
      <c r="A303" s="1">
        <v>275</v>
      </c>
      <c r="B303" s="1">
        <f t="shared" si="4"/>
        <v>100</v>
      </c>
      <c r="C303" s="2">
        <f ca="1">表格1[[#This Row],[期初]]*(1+_xlfn.NORM.INV(RAND(),平均報酬率,平均標準差))</f>
        <v>107.41968358856215</v>
      </c>
      <c r="D303" s="2">
        <f ca="1">表格1[[#This Row],[第1年]]*(1+_xlfn.NORM.INV(RAND(),平均報酬率,平均標準差))</f>
        <v>103.78658394899783</v>
      </c>
      <c r="E303" s="2">
        <f ca="1">表格1[[#This Row],[第2年]]*(1+_xlfn.NORM.INV(RAND(),平均報酬率,平均標準差))</f>
        <v>108.49654381913513</v>
      </c>
      <c r="F303" s="2">
        <f ca="1">表格1[[#This Row],[第3年]]*(1+_xlfn.NORM.INV(RAND(),平均報酬率,平均標準差))</f>
        <v>113.40214540423578</v>
      </c>
      <c r="G303" s="2">
        <f ca="1">表格1[[#This Row],[第4年]]*(1+_xlfn.NORM.INV(RAND(),平均報酬率,平均標準差))</f>
        <v>119.61979712458334</v>
      </c>
      <c r="H303" s="2">
        <f ca="1">表格1[[#This Row],[第5年]]*(1+_xlfn.NORM.INV(RAND(),平均報酬率,平均標準差))</f>
        <v>133.40207441688469</v>
      </c>
      <c r="I303" s="2">
        <f ca="1">表格1[[#This Row],[第6年]]*(1+_xlfn.NORM.INV(RAND(),平均報酬率,平均標準差))</f>
        <v>137.76253427892286</v>
      </c>
      <c r="J303" s="2">
        <f ca="1">表格1[[#This Row],[第7年]]*(1+_xlfn.NORM.INV(RAND(),平均報酬率,平均標準差))</f>
        <v>151.68918043023643</v>
      </c>
      <c r="K303" s="2">
        <f ca="1">表格1[[#This Row],[第8年]]*(1+_xlfn.NORM.INV(RAND(),平均報酬率,平均標準差))</f>
        <v>153.22175075370387</v>
      </c>
      <c r="L303" s="2">
        <f ca="1">表格1[[#This Row],[第9年]]*(1+_xlfn.NORM.INV(RAND(),平均報酬率,平均標準差))</f>
        <v>162.31300525033183</v>
      </c>
    </row>
    <row r="304" spans="1:12" x14ac:dyDescent="0.25">
      <c r="A304" s="1">
        <v>276</v>
      </c>
      <c r="B304" s="1">
        <f t="shared" si="4"/>
        <v>100</v>
      </c>
      <c r="C304" s="2">
        <f ca="1">表格1[[#This Row],[期初]]*(1+_xlfn.NORM.INV(RAND(),平均報酬率,平均標準差))</f>
        <v>108.74133674101185</v>
      </c>
      <c r="D304" s="2">
        <f ca="1">表格1[[#This Row],[第1年]]*(1+_xlfn.NORM.INV(RAND(),平均報酬率,平均標準差))</f>
        <v>118.00840434990948</v>
      </c>
      <c r="E304" s="2">
        <f ca="1">表格1[[#This Row],[第2年]]*(1+_xlfn.NORM.INV(RAND(),平均報酬率,平均標準差))</f>
        <v>125.13768223752861</v>
      </c>
      <c r="F304" s="2">
        <f ca="1">表格1[[#This Row],[第3年]]*(1+_xlfn.NORM.INV(RAND(),平均報酬率,平均標準差))</f>
        <v>142.52756174399872</v>
      </c>
      <c r="G304" s="2">
        <f ca="1">表格1[[#This Row],[第4年]]*(1+_xlfn.NORM.INV(RAND(),平均報酬率,平均標準差))</f>
        <v>155.73567591545154</v>
      </c>
      <c r="H304" s="2">
        <f ca="1">表格1[[#This Row],[第5年]]*(1+_xlfn.NORM.INV(RAND(),平均報酬率,平均標準差))</f>
        <v>170.58776051771079</v>
      </c>
      <c r="I304" s="2">
        <f ca="1">表格1[[#This Row],[第6年]]*(1+_xlfn.NORM.INV(RAND(),平均報酬率,平均標準差))</f>
        <v>168.48988340526347</v>
      </c>
      <c r="J304" s="2">
        <f ca="1">表格1[[#This Row],[第7年]]*(1+_xlfn.NORM.INV(RAND(),平均報酬率,平均標準差))</f>
        <v>185.53447991923915</v>
      </c>
      <c r="K304" s="2">
        <f ca="1">表格1[[#This Row],[第8年]]*(1+_xlfn.NORM.INV(RAND(),平均報酬率,平均標準差))</f>
        <v>204.58219968342436</v>
      </c>
      <c r="L304" s="2">
        <f ca="1">表格1[[#This Row],[第9年]]*(1+_xlfn.NORM.INV(RAND(),平均報酬率,平均標準差))</f>
        <v>228.17211688954939</v>
      </c>
    </row>
    <row r="305" spans="1:12" x14ac:dyDescent="0.25">
      <c r="A305" s="1">
        <v>277</v>
      </c>
      <c r="B305" s="1">
        <f t="shared" si="4"/>
        <v>100</v>
      </c>
      <c r="C305" s="2">
        <f ca="1">表格1[[#This Row],[期初]]*(1+_xlfn.NORM.INV(RAND(),平均報酬率,平均標準差))</f>
        <v>118.75002046315446</v>
      </c>
      <c r="D305" s="2">
        <f ca="1">表格1[[#This Row],[第1年]]*(1+_xlfn.NORM.INV(RAND(),平均報酬率,平均標準差))</f>
        <v>126.70776096842364</v>
      </c>
      <c r="E305" s="2">
        <f ca="1">表格1[[#This Row],[第2年]]*(1+_xlfn.NORM.INV(RAND(),平均報酬率,平均標準差))</f>
        <v>144.85308164886851</v>
      </c>
      <c r="F305" s="2">
        <f ca="1">表格1[[#This Row],[第3年]]*(1+_xlfn.NORM.INV(RAND(),平均報酬率,平均標準差))</f>
        <v>150.06817332301208</v>
      </c>
      <c r="G305" s="2">
        <f ca="1">表格1[[#This Row],[第4年]]*(1+_xlfn.NORM.INV(RAND(),平均報酬率,平均標準差))</f>
        <v>161.51992443932033</v>
      </c>
      <c r="H305" s="2">
        <f ca="1">表格1[[#This Row],[第5年]]*(1+_xlfn.NORM.INV(RAND(),平均報酬率,平均標準差))</f>
        <v>172.47105631029555</v>
      </c>
      <c r="I305" s="2">
        <f ca="1">表格1[[#This Row],[第6年]]*(1+_xlfn.NORM.INV(RAND(),平均報酬率,平均標準差))</f>
        <v>188.35586579231517</v>
      </c>
      <c r="J305" s="2">
        <f ca="1">表格1[[#This Row],[第7年]]*(1+_xlfn.NORM.INV(RAND(),平均報酬率,平均標準差))</f>
        <v>201.50172483902773</v>
      </c>
      <c r="K305" s="2">
        <f ca="1">表格1[[#This Row],[第8年]]*(1+_xlfn.NORM.INV(RAND(),平均報酬率,平均標準差))</f>
        <v>212.13779566874609</v>
      </c>
      <c r="L305" s="2">
        <f ca="1">表格1[[#This Row],[第9年]]*(1+_xlfn.NORM.INV(RAND(),平均報酬率,平均標準差))</f>
        <v>231.82298144660376</v>
      </c>
    </row>
    <row r="306" spans="1:12" x14ac:dyDescent="0.25">
      <c r="A306" s="1">
        <v>278</v>
      </c>
      <c r="B306" s="1">
        <f t="shared" si="4"/>
        <v>100</v>
      </c>
      <c r="C306" s="2">
        <f ca="1">表格1[[#This Row],[期初]]*(1+_xlfn.NORM.INV(RAND(),平均報酬率,平均標準差))</f>
        <v>104.89074959310578</v>
      </c>
      <c r="D306" s="2">
        <f ca="1">表格1[[#This Row],[第1年]]*(1+_xlfn.NORM.INV(RAND(),平均報酬率,平均標準差))</f>
        <v>114.75985227196614</v>
      </c>
      <c r="E306" s="2">
        <f ca="1">表格1[[#This Row],[第2年]]*(1+_xlfn.NORM.INV(RAND(),平均報酬率,平均標準差))</f>
        <v>124.66410106415967</v>
      </c>
      <c r="F306" s="2">
        <f ca="1">表格1[[#This Row],[第3年]]*(1+_xlfn.NORM.INV(RAND(),平均報酬率,平均標準差))</f>
        <v>129.26037417608489</v>
      </c>
      <c r="G306" s="2">
        <f ca="1">表格1[[#This Row],[第4年]]*(1+_xlfn.NORM.INV(RAND(),平均報酬率,平均標準差))</f>
        <v>152.3163975105054</v>
      </c>
      <c r="H306" s="2">
        <f ca="1">表格1[[#This Row],[第5年]]*(1+_xlfn.NORM.INV(RAND(),平均報酬率,平均標準差))</f>
        <v>137.40362120885482</v>
      </c>
      <c r="I306" s="2">
        <f ca="1">表格1[[#This Row],[第6年]]*(1+_xlfn.NORM.INV(RAND(),平均報酬率,平均標準差))</f>
        <v>158.49562600631671</v>
      </c>
      <c r="J306" s="2">
        <f ca="1">表格1[[#This Row],[第7年]]*(1+_xlfn.NORM.INV(RAND(),平均報酬率,平均標準差))</f>
        <v>164.25904510927123</v>
      </c>
      <c r="K306" s="2">
        <f ca="1">表格1[[#This Row],[第8年]]*(1+_xlfn.NORM.INV(RAND(),平均報酬率,平均標準差))</f>
        <v>182.60677967756897</v>
      </c>
      <c r="L306" s="2">
        <f ca="1">表格1[[#This Row],[第9年]]*(1+_xlfn.NORM.INV(RAND(),平均報酬率,平均標準差))</f>
        <v>188.68819333553361</v>
      </c>
    </row>
    <row r="307" spans="1:12" x14ac:dyDescent="0.25">
      <c r="A307" s="1">
        <v>279</v>
      </c>
      <c r="B307" s="1">
        <f t="shared" si="4"/>
        <v>100</v>
      </c>
      <c r="C307" s="2">
        <f ca="1">表格1[[#This Row],[期初]]*(1+_xlfn.NORM.INV(RAND(),平均報酬率,平均標準差))</f>
        <v>114.05846140418596</v>
      </c>
      <c r="D307" s="2">
        <f ca="1">表格1[[#This Row],[第1年]]*(1+_xlfn.NORM.INV(RAND(),平均報酬率,平均標準差))</f>
        <v>118.8673498771756</v>
      </c>
      <c r="E307" s="2">
        <f ca="1">表格1[[#This Row],[第2年]]*(1+_xlfn.NORM.INV(RAND(),平均報酬率,平均標準差))</f>
        <v>130.65198668972153</v>
      </c>
      <c r="F307" s="2">
        <f ca="1">表格1[[#This Row],[第3年]]*(1+_xlfn.NORM.INV(RAND(),平均報酬率,平均標準差))</f>
        <v>136.12586231168839</v>
      </c>
      <c r="G307" s="2">
        <f ca="1">表格1[[#This Row],[第4年]]*(1+_xlfn.NORM.INV(RAND(),平均報酬率,平均標準差))</f>
        <v>155.72516924178743</v>
      </c>
      <c r="H307" s="2">
        <f ca="1">表格1[[#This Row],[第5年]]*(1+_xlfn.NORM.INV(RAND(),平均報酬率,平均標準差))</f>
        <v>158.770284116982</v>
      </c>
      <c r="I307" s="2">
        <f ca="1">表格1[[#This Row],[第6年]]*(1+_xlfn.NORM.INV(RAND(),平均報酬率,平均標準差))</f>
        <v>164.43189162221202</v>
      </c>
      <c r="J307" s="2">
        <f ca="1">表格1[[#This Row],[第7年]]*(1+_xlfn.NORM.INV(RAND(),平均報酬率,平均標準差))</f>
        <v>163.45296173776381</v>
      </c>
      <c r="K307" s="2">
        <f ca="1">表格1[[#This Row],[第8年]]*(1+_xlfn.NORM.INV(RAND(),平均報酬率,平均標準差))</f>
        <v>173.75391874404161</v>
      </c>
      <c r="L307" s="2">
        <f ca="1">表格1[[#This Row],[第9年]]*(1+_xlfn.NORM.INV(RAND(),平均報酬率,平均標準差))</f>
        <v>191.76186471809109</v>
      </c>
    </row>
    <row r="308" spans="1:12" x14ac:dyDescent="0.25">
      <c r="A308" s="1">
        <v>280</v>
      </c>
      <c r="B308" s="1">
        <f t="shared" si="4"/>
        <v>100</v>
      </c>
      <c r="C308" s="2">
        <f ca="1">表格1[[#This Row],[期初]]*(1+_xlfn.NORM.INV(RAND(),平均報酬率,平均標準差))</f>
        <v>111.86511225953524</v>
      </c>
      <c r="D308" s="2">
        <f ca="1">表格1[[#This Row],[第1年]]*(1+_xlfn.NORM.INV(RAND(),平均報酬率,平均標準差))</f>
        <v>136.53122452040813</v>
      </c>
      <c r="E308" s="2">
        <f ca="1">表格1[[#This Row],[第2年]]*(1+_xlfn.NORM.INV(RAND(),平均報酬率,平均標準差))</f>
        <v>148.83943114397937</v>
      </c>
      <c r="F308" s="2">
        <f ca="1">表格1[[#This Row],[第3年]]*(1+_xlfn.NORM.INV(RAND(),平均報酬率,平均標準差))</f>
        <v>151.05767703752866</v>
      </c>
      <c r="G308" s="2">
        <f ca="1">表格1[[#This Row],[第4年]]*(1+_xlfn.NORM.INV(RAND(),平均報酬率,平均標準差))</f>
        <v>171.50162150794429</v>
      </c>
      <c r="H308" s="2">
        <f ca="1">表格1[[#This Row],[第5年]]*(1+_xlfn.NORM.INV(RAND(),平均報酬率,平均標準差))</f>
        <v>178.87531629261258</v>
      </c>
      <c r="I308" s="2">
        <f ca="1">表格1[[#This Row],[第6年]]*(1+_xlfn.NORM.INV(RAND(),平均報酬率,平均標準差))</f>
        <v>194.34426453089887</v>
      </c>
      <c r="J308" s="2">
        <f ca="1">表格1[[#This Row],[第7年]]*(1+_xlfn.NORM.INV(RAND(),平均報酬率,平均標準差))</f>
        <v>213.22195583883715</v>
      </c>
      <c r="K308" s="2">
        <f ca="1">表格1[[#This Row],[第8年]]*(1+_xlfn.NORM.INV(RAND(),平均報酬率,平均標準差))</f>
        <v>238.29736722962511</v>
      </c>
      <c r="L308" s="2">
        <f ca="1">表格1[[#This Row],[第9年]]*(1+_xlfn.NORM.INV(RAND(),平均報酬率,平均標準差))</f>
        <v>237.93691460757171</v>
      </c>
    </row>
    <row r="309" spans="1:12" x14ac:dyDescent="0.25">
      <c r="A309" s="1">
        <v>281</v>
      </c>
      <c r="B309" s="1">
        <f t="shared" si="4"/>
        <v>100</v>
      </c>
      <c r="C309" s="2">
        <f ca="1">表格1[[#This Row],[期初]]*(1+_xlfn.NORM.INV(RAND(),平均報酬率,平均標準差))</f>
        <v>100.09177844801131</v>
      </c>
      <c r="D309" s="2">
        <f ca="1">表格1[[#This Row],[第1年]]*(1+_xlfn.NORM.INV(RAND(),平均報酬率,平均標準差))</f>
        <v>106.46403422265587</v>
      </c>
      <c r="E309" s="2">
        <f ca="1">表格1[[#This Row],[第2年]]*(1+_xlfn.NORM.INV(RAND(),平均報酬率,平均標準差))</f>
        <v>118.31753400021941</v>
      </c>
      <c r="F309" s="2">
        <f ca="1">表格1[[#This Row],[第3年]]*(1+_xlfn.NORM.INV(RAND(),平均報酬率,平均標準差))</f>
        <v>137.84469833421133</v>
      </c>
      <c r="G309" s="2">
        <f ca="1">表格1[[#This Row],[第4年]]*(1+_xlfn.NORM.INV(RAND(),平均報酬率,平均標準差))</f>
        <v>145.58785157579482</v>
      </c>
      <c r="H309" s="2">
        <f ca="1">表格1[[#This Row],[第5年]]*(1+_xlfn.NORM.INV(RAND(),平均報酬率,平均標準差))</f>
        <v>159.82306853127275</v>
      </c>
      <c r="I309" s="2">
        <f ca="1">表格1[[#This Row],[第6年]]*(1+_xlfn.NORM.INV(RAND(),平均報酬率,平均標準差))</f>
        <v>183.16770431260332</v>
      </c>
      <c r="J309" s="2">
        <f ca="1">表格1[[#This Row],[第7年]]*(1+_xlfn.NORM.INV(RAND(),平均報酬率,平均標準差))</f>
        <v>184.98442934739188</v>
      </c>
      <c r="K309" s="2">
        <f ca="1">表格1[[#This Row],[第8年]]*(1+_xlfn.NORM.INV(RAND(),平均報酬率,平均標準差))</f>
        <v>203.21809425423359</v>
      </c>
      <c r="L309" s="2">
        <f ca="1">表格1[[#This Row],[第9年]]*(1+_xlfn.NORM.INV(RAND(),平均報酬率,平均標準差))</f>
        <v>233.4223623564819</v>
      </c>
    </row>
    <row r="310" spans="1:12" x14ac:dyDescent="0.25">
      <c r="A310" s="1">
        <v>282</v>
      </c>
      <c r="B310" s="1">
        <f t="shared" si="4"/>
        <v>100</v>
      </c>
      <c r="C310" s="2">
        <f ca="1">表格1[[#This Row],[期初]]*(1+_xlfn.NORM.INV(RAND(),平均報酬率,平均標準差))</f>
        <v>104.46782173695541</v>
      </c>
      <c r="D310" s="2">
        <f ca="1">表格1[[#This Row],[第1年]]*(1+_xlfn.NORM.INV(RAND(),平均報酬率,平均標準差))</f>
        <v>120.4796826700162</v>
      </c>
      <c r="E310" s="2">
        <f ca="1">表格1[[#This Row],[第2年]]*(1+_xlfn.NORM.INV(RAND(),平均報酬率,平均標準差))</f>
        <v>130.27762764340991</v>
      </c>
      <c r="F310" s="2">
        <f ca="1">表格1[[#This Row],[第3年]]*(1+_xlfn.NORM.INV(RAND(),平均報酬率,平均標準差))</f>
        <v>140.99684486217845</v>
      </c>
      <c r="G310" s="2">
        <f ca="1">表格1[[#This Row],[第4年]]*(1+_xlfn.NORM.INV(RAND(),平均報酬率,平均標準差))</f>
        <v>157.28136063671548</v>
      </c>
      <c r="H310" s="2">
        <f ca="1">表格1[[#This Row],[第5年]]*(1+_xlfn.NORM.INV(RAND(),平均報酬率,平均標準差))</f>
        <v>173.61746291543753</v>
      </c>
      <c r="I310" s="2">
        <f ca="1">表格1[[#This Row],[第6年]]*(1+_xlfn.NORM.INV(RAND(),平均報酬率,平均標準差))</f>
        <v>188.197270803148</v>
      </c>
      <c r="J310" s="2">
        <f ca="1">表格1[[#This Row],[第7年]]*(1+_xlfn.NORM.INV(RAND(),平均報酬率,平均標準差))</f>
        <v>181.76720128106498</v>
      </c>
      <c r="K310" s="2">
        <f ca="1">表格1[[#This Row],[第8年]]*(1+_xlfn.NORM.INV(RAND(),平均報酬率,平均標準差))</f>
        <v>197.48044699153951</v>
      </c>
      <c r="L310" s="2">
        <f ca="1">表格1[[#This Row],[第9年]]*(1+_xlfn.NORM.INV(RAND(),平均報酬率,平均標準差))</f>
        <v>217.02603575213149</v>
      </c>
    </row>
    <row r="311" spans="1:12" x14ac:dyDescent="0.25">
      <c r="A311" s="1">
        <v>283</v>
      </c>
      <c r="B311" s="1">
        <f t="shared" si="4"/>
        <v>100</v>
      </c>
      <c r="C311" s="2">
        <f ca="1">表格1[[#This Row],[期初]]*(1+_xlfn.NORM.INV(RAND(),平均報酬率,平均標準差))</f>
        <v>104.98696946853228</v>
      </c>
      <c r="D311" s="2">
        <f ca="1">表格1[[#This Row],[第1年]]*(1+_xlfn.NORM.INV(RAND(),平均報酬率,平均標準差))</f>
        <v>108.61464478820751</v>
      </c>
      <c r="E311" s="2">
        <f ca="1">表格1[[#This Row],[第2年]]*(1+_xlfn.NORM.INV(RAND(),平均報酬率,平均標準差))</f>
        <v>116.03763596789145</v>
      </c>
      <c r="F311" s="2">
        <f ca="1">表格1[[#This Row],[第3年]]*(1+_xlfn.NORM.INV(RAND(),平均報酬率,平均標準差))</f>
        <v>133.02062547761054</v>
      </c>
      <c r="G311" s="2">
        <f ca="1">表格1[[#This Row],[第4年]]*(1+_xlfn.NORM.INV(RAND(),平均報酬率,平均標準差))</f>
        <v>138.79448221582459</v>
      </c>
      <c r="H311" s="2">
        <f ca="1">表格1[[#This Row],[第5年]]*(1+_xlfn.NORM.INV(RAND(),平均報酬率,平均標準差))</f>
        <v>141.49483336423808</v>
      </c>
      <c r="I311" s="2">
        <f ca="1">表格1[[#This Row],[第6年]]*(1+_xlfn.NORM.INV(RAND(),平均報酬率,平均標準差))</f>
        <v>144.01542818852678</v>
      </c>
      <c r="J311" s="2">
        <f ca="1">表格1[[#This Row],[第7年]]*(1+_xlfn.NORM.INV(RAND(),平均報酬率,平均標準差))</f>
        <v>166.02122990502266</v>
      </c>
      <c r="K311" s="2">
        <f ca="1">表格1[[#This Row],[第8年]]*(1+_xlfn.NORM.INV(RAND(),平均報酬率,平均標準差))</f>
        <v>173.72612768239409</v>
      </c>
      <c r="L311" s="2">
        <f ca="1">表格1[[#This Row],[第9年]]*(1+_xlfn.NORM.INV(RAND(),平均報酬率,平均標準差))</f>
        <v>198.13717806991514</v>
      </c>
    </row>
    <row r="312" spans="1:12" x14ac:dyDescent="0.25">
      <c r="A312" s="1">
        <v>284</v>
      </c>
      <c r="B312" s="1">
        <f t="shared" si="4"/>
        <v>100</v>
      </c>
      <c r="C312" s="2">
        <f ca="1">表格1[[#This Row],[期初]]*(1+_xlfn.NORM.INV(RAND(),平均報酬率,平均標準差))</f>
        <v>93.28934235492342</v>
      </c>
      <c r="D312" s="2">
        <f ca="1">表格1[[#This Row],[第1年]]*(1+_xlfn.NORM.INV(RAND(),平均報酬率,平均標準差))</f>
        <v>107.32588343036711</v>
      </c>
      <c r="E312" s="2">
        <f ca="1">表格1[[#This Row],[第2年]]*(1+_xlfn.NORM.INV(RAND(),平均報酬率,平均標準差))</f>
        <v>116.14457070046487</v>
      </c>
      <c r="F312" s="2">
        <f ca="1">表格1[[#This Row],[第3年]]*(1+_xlfn.NORM.INV(RAND(),平均報酬率,平均標準差))</f>
        <v>133.48332183155981</v>
      </c>
      <c r="G312" s="2">
        <f ca="1">表格1[[#This Row],[第4年]]*(1+_xlfn.NORM.INV(RAND(),平均報酬率,平均標準差))</f>
        <v>143.72154139213293</v>
      </c>
      <c r="H312" s="2">
        <f ca="1">表格1[[#This Row],[第5年]]*(1+_xlfn.NORM.INV(RAND(),平均報酬率,平均標準差))</f>
        <v>158.88312709940885</v>
      </c>
      <c r="I312" s="2">
        <f ca="1">表格1[[#This Row],[第6年]]*(1+_xlfn.NORM.INV(RAND(),平均報酬率,平均標準差))</f>
        <v>164.12429456173689</v>
      </c>
      <c r="J312" s="2">
        <f ca="1">表格1[[#This Row],[第7年]]*(1+_xlfn.NORM.INV(RAND(),平均報酬率,平均標準差))</f>
        <v>179.54535493094099</v>
      </c>
      <c r="K312" s="2">
        <f ca="1">表格1[[#This Row],[第8年]]*(1+_xlfn.NORM.INV(RAND(),平均報酬率,平均標準差))</f>
        <v>193.88720447899772</v>
      </c>
      <c r="L312" s="2">
        <f ca="1">表格1[[#This Row],[第9年]]*(1+_xlfn.NORM.INV(RAND(),平均報酬率,平均標準差))</f>
        <v>208.4746660750973</v>
      </c>
    </row>
    <row r="313" spans="1:12" x14ac:dyDescent="0.25">
      <c r="A313" s="1">
        <v>285</v>
      </c>
      <c r="B313" s="1">
        <f t="shared" si="4"/>
        <v>100</v>
      </c>
      <c r="C313" s="2">
        <f ca="1">表格1[[#This Row],[期初]]*(1+_xlfn.NORM.INV(RAND(),平均報酬率,平均標準差))</f>
        <v>98.078765983651877</v>
      </c>
      <c r="D313" s="2">
        <f ca="1">表格1[[#This Row],[第1年]]*(1+_xlfn.NORM.INV(RAND(),平均報酬率,平均標準差))</f>
        <v>97.090062927135236</v>
      </c>
      <c r="E313" s="2">
        <f ca="1">表格1[[#This Row],[第2年]]*(1+_xlfn.NORM.INV(RAND(),平均報酬率,平均標準差))</f>
        <v>97.303732579359121</v>
      </c>
      <c r="F313" s="2">
        <f ca="1">表格1[[#This Row],[第3年]]*(1+_xlfn.NORM.INV(RAND(),平均報酬率,平均標準差))</f>
        <v>107.32737856008745</v>
      </c>
      <c r="G313" s="2">
        <f ca="1">表格1[[#This Row],[第4年]]*(1+_xlfn.NORM.INV(RAND(),平均報酬率,平均標準差))</f>
        <v>120.070520358145</v>
      </c>
      <c r="H313" s="2">
        <f ca="1">表格1[[#This Row],[第5年]]*(1+_xlfn.NORM.INV(RAND(),平均報酬率,平均標準差))</f>
        <v>140.13507790338573</v>
      </c>
      <c r="I313" s="2">
        <f ca="1">表格1[[#This Row],[第6年]]*(1+_xlfn.NORM.INV(RAND(),平均報酬率,平均標準差))</f>
        <v>156.04698681727834</v>
      </c>
      <c r="J313" s="2">
        <f ca="1">表格1[[#This Row],[第7年]]*(1+_xlfn.NORM.INV(RAND(),平均報酬率,平均標準差))</f>
        <v>169.02752492752091</v>
      </c>
      <c r="K313" s="2">
        <f ca="1">表格1[[#This Row],[第8年]]*(1+_xlfn.NORM.INV(RAND(),平均報酬率,平均標準差))</f>
        <v>170.52897330156114</v>
      </c>
      <c r="L313" s="2">
        <f ca="1">表格1[[#This Row],[第9年]]*(1+_xlfn.NORM.INV(RAND(),平均報酬率,平均標準差))</f>
        <v>192.71767725782075</v>
      </c>
    </row>
    <row r="314" spans="1:12" x14ac:dyDescent="0.25">
      <c r="A314" s="1">
        <v>286</v>
      </c>
      <c r="B314" s="1">
        <f t="shared" si="4"/>
        <v>100</v>
      </c>
      <c r="C314" s="2">
        <f ca="1">表格1[[#This Row],[期初]]*(1+_xlfn.NORM.INV(RAND(),平均報酬率,平均標準差))</f>
        <v>107.04804844242459</v>
      </c>
      <c r="D314" s="2">
        <f ca="1">表格1[[#This Row],[第1年]]*(1+_xlfn.NORM.INV(RAND(),平均報酬率,平均標準差))</f>
        <v>119.60483517052259</v>
      </c>
      <c r="E314" s="2">
        <f ca="1">表格1[[#This Row],[第2年]]*(1+_xlfn.NORM.INV(RAND(),平均報酬率,平均標準差))</f>
        <v>139.93182545962227</v>
      </c>
      <c r="F314" s="2">
        <f ca="1">表格1[[#This Row],[第3年]]*(1+_xlfn.NORM.INV(RAND(),平均報酬率,平均標準差))</f>
        <v>164.60955629861488</v>
      </c>
      <c r="G314" s="2">
        <f ca="1">表格1[[#This Row],[第4年]]*(1+_xlfn.NORM.INV(RAND(),平均報酬率,平均標準差))</f>
        <v>176.14694199500553</v>
      </c>
      <c r="H314" s="2">
        <f ca="1">表格1[[#This Row],[第5年]]*(1+_xlfn.NORM.INV(RAND(),平均報酬率,平均標準差))</f>
        <v>205.20528735901578</v>
      </c>
      <c r="I314" s="2">
        <f ca="1">表格1[[#This Row],[第6年]]*(1+_xlfn.NORM.INV(RAND(),平均報酬率,平均標準差))</f>
        <v>217.71108805261076</v>
      </c>
      <c r="J314" s="2">
        <f ca="1">表格1[[#This Row],[第7年]]*(1+_xlfn.NORM.INV(RAND(),平均報酬率,平均標準差))</f>
        <v>252.55303454469512</v>
      </c>
      <c r="K314" s="2">
        <f ca="1">表格1[[#This Row],[第8年]]*(1+_xlfn.NORM.INV(RAND(),平均報酬率,平均標準差))</f>
        <v>271.87255757667145</v>
      </c>
      <c r="L314" s="2">
        <f ca="1">表格1[[#This Row],[第9年]]*(1+_xlfn.NORM.INV(RAND(),平均報酬率,平均標準差))</f>
        <v>288.1080481539571</v>
      </c>
    </row>
    <row r="315" spans="1:12" x14ac:dyDescent="0.25">
      <c r="A315" s="1">
        <v>287</v>
      </c>
      <c r="B315" s="1">
        <f t="shared" si="4"/>
        <v>100</v>
      </c>
      <c r="C315" s="2">
        <f ca="1">表格1[[#This Row],[期初]]*(1+_xlfn.NORM.INV(RAND(),平均報酬率,平均標準差))</f>
        <v>106.39358967407229</v>
      </c>
      <c r="D315" s="2">
        <f ca="1">表格1[[#This Row],[第1年]]*(1+_xlfn.NORM.INV(RAND(),平均報酬率,平均標準差))</f>
        <v>109.82727908705486</v>
      </c>
      <c r="E315" s="2">
        <f ca="1">表格1[[#This Row],[第2年]]*(1+_xlfn.NORM.INV(RAND(),平均報酬率,平均標準差))</f>
        <v>121.82864758315019</v>
      </c>
      <c r="F315" s="2">
        <f ca="1">表格1[[#This Row],[第3年]]*(1+_xlfn.NORM.INV(RAND(),平均報酬率,平均標準差))</f>
        <v>127.04211301656412</v>
      </c>
      <c r="G315" s="2">
        <f ca="1">表格1[[#This Row],[第4年]]*(1+_xlfn.NORM.INV(RAND(),平均報酬率,平均標準差))</f>
        <v>135.24074211734225</v>
      </c>
      <c r="H315" s="2">
        <f ca="1">表格1[[#This Row],[第5年]]*(1+_xlfn.NORM.INV(RAND(),平均報酬率,平均標準差))</f>
        <v>136.9562442857316</v>
      </c>
      <c r="I315" s="2">
        <f ca="1">表格1[[#This Row],[第6年]]*(1+_xlfn.NORM.INV(RAND(),平均報酬率,平均標準差))</f>
        <v>149.72575392732443</v>
      </c>
      <c r="J315" s="2">
        <f ca="1">表格1[[#This Row],[第7年]]*(1+_xlfn.NORM.INV(RAND(),平均報酬率,平均標準差))</f>
        <v>142.92437283467237</v>
      </c>
      <c r="K315" s="2">
        <f ca="1">表格1[[#This Row],[第8年]]*(1+_xlfn.NORM.INV(RAND(),平均報酬率,平均標準差))</f>
        <v>136.45461227120339</v>
      </c>
      <c r="L315" s="2">
        <f ca="1">表格1[[#This Row],[第9年]]*(1+_xlfn.NORM.INV(RAND(),平均報酬率,平均標準差))</f>
        <v>156.50694060296834</v>
      </c>
    </row>
    <row r="316" spans="1:12" x14ac:dyDescent="0.25">
      <c r="A316" s="1">
        <v>288</v>
      </c>
      <c r="B316" s="1">
        <f t="shared" si="4"/>
        <v>100</v>
      </c>
      <c r="C316" s="2">
        <f ca="1">表格1[[#This Row],[期初]]*(1+_xlfn.NORM.INV(RAND(),平均報酬率,平均標準差))</f>
        <v>105.65952658620364</v>
      </c>
      <c r="D316" s="2">
        <f ca="1">表格1[[#This Row],[第1年]]*(1+_xlfn.NORM.INV(RAND(),平均報酬率,平均標準差))</f>
        <v>115.79941346549718</v>
      </c>
      <c r="E316" s="2">
        <f ca="1">表格1[[#This Row],[第2年]]*(1+_xlfn.NORM.INV(RAND(),平均報酬率,平均標準差))</f>
        <v>132.64253942165809</v>
      </c>
      <c r="F316" s="2">
        <f ca="1">表格1[[#This Row],[第3年]]*(1+_xlfn.NORM.INV(RAND(),平均報酬率,平均標準差))</f>
        <v>148.56265689000128</v>
      </c>
      <c r="G316" s="2">
        <f ca="1">表格1[[#This Row],[第4年]]*(1+_xlfn.NORM.INV(RAND(),平均報酬率,平均標準差))</f>
        <v>151.01406266989045</v>
      </c>
      <c r="H316" s="2">
        <f ca="1">表格1[[#This Row],[第5年]]*(1+_xlfn.NORM.INV(RAND(),平均報酬率,平均標準差))</f>
        <v>166.37913609499481</v>
      </c>
      <c r="I316" s="2">
        <f ca="1">表格1[[#This Row],[第6年]]*(1+_xlfn.NORM.INV(RAND(),平均報酬率,平均標準差))</f>
        <v>168.67606073114598</v>
      </c>
      <c r="J316" s="2">
        <f ca="1">表格1[[#This Row],[第7年]]*(1+_xlfn.NORM.INV(RAND(),平均報酬率,平均標準差))</f>
        <v>174.47669654579295</v>
      </c>
      <c r="K316" s="2">
        <f ca="1">表格1[[#This Row],[第8年]]*(1+_xlfn.NORM.INV(RAND(),平均報酬率,平均標準差))</f>
        <v>186.5522783563502</v>
      </c>
      <c r="L316" s="2">
        <f ca="1">表格1[[#This Row],[第9年]]*(1+_xlfn.NORM.INV(RAND(),平均報酬率,平均標準差))</f>
        <v>174.47905388857478</v>
      </c>
    </row>
    <row r="317" spans="1:12" x14ac:dyDescent="0.25">
      <c r="A317" s="1">
        <v>289</v>
      </c>
      <c r="B317" s="1">
        <f t="shared" si="4"/>
        <v>100</v>
      </c>
      <c r="C317" s="2">
        <f ca="1">表格1[[#This Row],[期初]]*(1+_xlfn.NORM.INV(RAND(),平均報酬率,平均標準差))</f>
        <v>104.34199619833444</v>
      </c>
      <c r="D317" s="2">
        <f ca="1">表格1[[#This Row],[第1年]]*(1+_xlfn.NORM.INV(RAND(),平均報酬率,平均標準差))</f>
        <v>104.4399454298875</v>
      </c>
      <c r="E317" s="2">
        <f ca="1">表格1[[#This Row],[第2年]]*(1+_xlfn.NORM.INV(RAND(),平均報酬率,平均標準差))</f>
        <v>114.06347001234687</v>
      </c>
      <c r="F317" s="2">
        <f ca="1">表格1[[#This Row],[第3年]]*(1+_xlfn.NORM.INV(RAND(),平均報酬率,平均標準差))</f>
        <v>131.6891787281339</v>
      </c>
      <c r="G317" s="2">
        <f ca="1">表格1[[#This Row],[第4年]]*(1+_xlfn.NORM.INV(RAND(),平均報酬率,平均標準差))</f>
        <v>145.91273045193759</v>
      </c>
      <c r="H317" s="2">
        <f ca="1">表格1[[#This Row],[第5年]]*(1+_xlfn.NORM.INV(RAND(),平均報酬率,平均標準差))</f>
        <v>144.61671577049401</v>
      </c>
      <c r="I317" s="2">
        <f ca="1">表格1[[#This Row],[第6年]]*(1+_xlfn.NORM.INV(RAND(),平均報酬率,平均標準差))</f>
        <v>160.46652180105818</v>
      </c>
      <c r="J317" s="2">
        <f ca="1">表格1[[#This Row],[第7年]]*(1+_xlfn.NORM.INV(RAND(),平均報酬率,平均標準差))</f>
        <v>179.64126798818324</v>
      </c>
      <c r="K317" s="2">
        <f ca="1">表格1[[#This Row],[第8年]]*(1+_xlfn.NORM.INV(RAND(),平均報酬率,平均標準差))</f>
        <v>186.88215371165316</v>
      </c>
      <c r="L317" s="2">
        <f ca="1">表格1[[#This Row],[第9年]]*(1+_xlfn.NORM.INV(RAND(),平均報酬率,平均標準差))</f>
        <v>201.65048717846017</v>
      </c>
    </row>
    <row r="318" spans="1:12" x14ac:dyDescent="0.25">
      <c r="A318" s="1">
        <v>290</v>
      </c>
      <c r="B318" s="1">
        <f t="shared" si="4"/>
        <v>100</v>
      </c>
      <c r="C318" s="2">
        <f ca="1">表格1[[#This Row],[期初]]*(1+_xlfn.NORM.INV(RAND(),平均報酬率,平均標準差))</f>
        <v>103.04141980719041</v>
      </c>
      <c r="D318" s="2">
        <f ca="1">表格1[[#This Row],[第1年]]*(1+_xlfn.NORM.INV(RAND(),平均報酬率,平均標準差))</f>
        <v>110.12318399069498</v>
      </c>
      <c r="E318" s="2">
        <f ca="1">表格1[[#This Row],[第2年]]*(1+_xlfn.NORM.INV(RAND(),平均報酬率,平均標準差))</f>
        <v>126.3874411771354</v>
      </c>
      <c r="F318" s="2">
        <f ca="1">表格1[[#This Row],[第3年]]*(1+_xlfn.NORM.INV(RAND(),平均報酬率,平均標準差))</f>
        <v>138.02981998562097</v>
      </c>
      <c r="G318" s="2">
        <f ca="1">表格1[[#This Row],[第4年]]*(1+_xlfn.NORM.INV(RAND(),平均報酬率,平均標準差))</f>
        <v>149.99192213207101</v>
      </c>
      <c r="H318" s="2">
        <f ca="1">表格1[[#This Row],[第5年]]*(1+_xlfn.NORM.INV(RAND(),平均報酬率,平均標準差))</f>
        <v>165.20658273333967</v>
      </c>
      <c r="I318" s="2">
        <f ca="1">表格1[[#This Row],[第6年]]*(1+_xlfn.NORM.INV(RAND(),平均報酬率,平均標準差))</f>
        <v>163.25723397419588</v>
      </c>
      <c r="J318" s="2">
        <f ca="1">表格1[[#This Row],[第7年]]*(1+_xlfn.NORM.INV(RAND(),平均報酬率,平均標準差))</f>
        <v>179.56953227064676</v>
      </c>
      <c r="K318" s="2">
        <f ca="1">表格1[[#This Row],[第8年]]*(1+_xlfn.NORM.INV(RAND(),平均報酬率,平均標準差))</f>
        <v>186.44447408601189</v>
      </c>
      <c r="L318" s="2">
        <f ca="1">表格1[[#This Row],[第9年]]*(1+_xlfn.NORM.INV(RAND(),平均報酬率,平均標準差))</f>
        <v>180.35342465412882</v>
      </c>
    </row>
    <row r="319" spans="1:12" x14ac:dyDescent="0.25">
      <c r="A319" s="1">
        <v>291</v>
      </c>
      <c r="B319" s="1">
        <f t="shared" si="4"/>
        <v>100</v>
      </c>
      <c r="C319" s="2">
        <f ca="1">表格1[[#This Row],[期初]]*(1+_xlfn.NORM.INV(RAND(),平均報酬率,平均標準差))</f>
        <v>110.25524792372418</v>
      </c>
      <c r="D319" s="2">
        <f ca="1">表格1[[#This Row],[第1年]]*(1+_xlfn.NORM.INV(RAND(),平均報酬率,平均標準差))</f>
        <v>122.85417346575946</v>
      </c>
      <c r="E319" s="2">
        <f ca="1">表格1[[#This Row],[第2年]]*(1+_xlfn.NORM.INV(RAND(),平均報酬率,平均標準差))</f>
        <v>128.6402383181991</v>
      </c>
      <c r="F319" s="2">
        <f ca="1">表格1[[#This Row],[第3年]]*(1+_xlfn.NORM.INV(RAND(),平均報酬率,平均標準差))</f>
        <v>130.80569716978565</v>
      </c>
      <c r="G319" s="2">
        <f ca="1">表格1[[#This Row],[第4年]]*(1+_xlfn.NORM.INV(RAND(),平均報酬率,平均標準差))</f>
        <v>145.12217284750508</v>
      </c>
      <c r="H319" s="2">
        <f ca="1">表格1[[#This Row],[第5年]]*(1+_xlfn.NORM.INV(RAND(),平均報酬率,平均標準差))</f>
        <v>152.52195047625108</v>
      </c>
      <c r="I319" s="2">
        <f ca="1">表格1[[#This Row],[第6年]]*(1+_xlfn.NORM.INV(RAND(),平均報酬率,平均標準差))</f>
        <v>169.34129906424738</v>
      </c>
      <c r="J319" s="2">
        <f ca="1">表格1[[#This Row],[第7年]]*(1+_xlfn.NORM.INV(RAND(),平均報酬率,平均標準差))</f>
        <v>184.10393759841651</v>
      </c>
      <c r="K319" s="2">
        <f ca="1">表格1[[#This Row],[第8年]]*(1+_xlfn.NORM.INV(RAND(),平均報酬率,平均標準差))</f>
        <v>198.18879124066962</v>
      </c>
      <c r="L319" s="2">
        <f ca="1">表格1[[#This Row],[第9年]]*(1+_xlfn.NORM.INV(RAND(),平均報酬率,平均標準差))</f>
        <v>212.55857297886618</v>
      </c>
    </row>
    <row r="320" spans="1:12" x14ac:dyDescent="0.25">
      <c r="A320" s="1">
        <v>292</v>
      </c>
      <c r="B320" s="1">
        <f t="shared" si="4"/>
        <v>100</v>
      </c>
      <c r="C320" s="2">
        <f ca="1">表格1[[#This Row],[期初]]*(1+_xlfn.NORM.INV(RAND(),平均報酬率,平均標準差))</f>
        <v>109.4175411691561</v>
      </c>
      <c r="D320" s="2">
        <f ca="1">表格1[[#This Row],[第1年]]*(1+_xlfn.NORM.INV(RAND(),平均報酬率,平均標準差))</f>
        <v>119.93606600687433</v>
      </c>
      <c r="E320" s="2">
        <f ca="1">表格1[[#This Row],[第2年]]*(1+_xlfn.NORM.INV(RAND(),平均報酬率,平均標準差))</f>
        <v>123.68124785540263</v>
      </c>
      <c r="F320" s="2">
        <f ca="1">表格1[[#This Row],[第3年]]*(1+_xlfn.NORM.INV(RAND(),平均報酬率,平均標準差))</f>
        <v>134.08219707358467</v>
      </c>
      <c r="G320" s="2">
        <f ca="1">表格1[[#This Row],[第4年]]*(1+_xlfn.NORM.INV(RAND(),平均報酬率,平均標準差))</f>
        <v>141.47710853821533</v>
      </c>
      <c r="H320" s="2">
        <f ca="1">表格1[[#This Row],[第5年]]*(1+_xlfn.NORM.INV(RAND(),平均報酬率,平均標準差))</f>
        <v>136.31334267070196</v>
      </c>
      <c r="I320" s="2">
        <f ca="1">表格1[[#This Row],[第6年]]*(1+_xlfn.NORM.INV(RAND(),平均報酬率,平均標準差))</f>
        <v>150.3371302748771</v>
      </c>
      <c r="J320" s="2">
        <f ca="1">表格1[[#This Row],[第7年]]*(1+_xlfn.NORM.INV(RAND(),平均報酬率,平均標準差))</f>
        <v>156.40500478233719</v>
      </c>
      <c r="K320" s="2">
        <f ca="1">表格1[[#This Row],[第8年]]*(1+_xlfn.NORM.INV(RAND(),平均報酬率,平均標準差))</f>
        <v>180.08540146068552</v>
      </c>
      <c r="L320" s="2">
        <f ca="1">表格1[[#This Row],[第9年]]*(1+_xlfn.NORM.INV(RAND(),平均報酬率,平均標準差))</f>
        <v>206.25064255603084</v>
      </c>
    </row>
    <row r="321" spans="1:12" x14ac:dyDescent="0.25">
      <c r="A321" s="1">
        <v>293</v>
      </c>
      <c r="B321" s="1">
        <f t="shared" si="4"/>
        <v>100</v>
      </c>
      <c r="C321" s="2">
        <f ca="1">表格1[[#This Row],[期初]]*(1+_xlfn.NORM.INV(RAND(),平均報酬率,平均標準差))</f>
        <v>120.03918478303322</v>
      </c>
      <c r="D321" s="2">
        <f ca="1">表格1[[#This Row],[第1年]]*(1+_xlfn.NORM.INV(RAND(),平均報酬率,平均標準差))</f>
        <v>113.27542230024498</v>
      </c>
      <c r="E321" s="2">
        <f ca="1">表格1[[#This Row],[第2年]]*(1+_xlfn.NORM.INV(RAND(),平均報酬率,平均標準差))</f>
        <v>122.8208460868242</v>
      </c>
      <c r="F321" s="2">
        <f ca="1">表格1[[#This Row],[第3年]]*(1+_xlfn.NORM.INV(RAND(),平均報酬率,平均標準差))</f>
        <v>116.71665136868218</v>
      </c>
      <c r="G321" s="2">
        <f ca="1">表格1[[#This Row],[第4年]]*(1+_xlfn.NORM.INV(RAND(),平均報酬率,平均標準差))</f>
        <v>124.43804642915187</v>
      </c>
      <c r="H321" s="2">
        <f ca="1">表格1[[#This Row],[第5年]]*(1+_xlfn.NORM.INV(RAND(),平均報酬率,平均標準差))</f>
        <v>135.76922845777864</v>
      </c>
      <c r="I321" s="2">
        <f ca="1">表格1[[#This Row],[第6年]]*(1+_xlfn.NORM.INV(RAND(),平均報酬率,平均標準差))</f>
        <v>164.24208208819886</v>
      </c>
      <c r="J321" s="2">
        <f ca="1">表格1[[#This Row],[第7年]]*(1+_xlfn.NORM.INV(RAND(),平均報酬率,平均標準差))</f>
        <v>167.88086231505477</v>
      </c>
      <c r="K321" s="2">
        <f ca="1">表格1[[#This Row],[第8年]]*(1+_xlfn.NORM.INV(RAND(),平均報酬率,平均標準差))</f>
        <v>157.70094610654863</v>
      </c>
      <c r="L321" s="2">
        <f ca="1">表格1[[#This Row],[第9年]]*(1+_xlfn.NORM.INV(RAND(),平均報酬率,平均標準差))</f>
        <v>176.3675706547414</v>
      </c>
    </row>
    <row r="322" spans="1:12" x14ac:dyDescent="0.25">
      <c r="A322" s="1">
        <v>294</v>
      </c>
      <c r="B322" s="1">
        <f t="shared" si="4"/>
        <v>100</v>
      </c>
      <c r="C322" s="2">
        <f ca="1">表格1[[#This Row],[期初]]*(1+_xlfn.NORM.INV(RAND(),平均報酬率,平均標準差))</f>
        <v>111.13587761579913</v>
      </c>
      <c r="D322" s="2">
        <f ca="1">表格1[[#This Row],[第1年]]*(1+_xlfn.NORM.INV(RAND(),平均報酬率,平均標準差))</f>
        <v>107.2411558202885</v>
      </c>
      <c r="E322" s="2">
        <f ca="1">表格1[[#This Row],[第2年]]*(1+_xlfn.NORM.INV(RAND(),平均報酬率,平均標準差))</f>
        <v>115.17514550598361</v>
      </c>
      <c r="F322" s="2">
        <f ca="1">表格1[[#This Row],[第3年]]*(1+_xlfn.NORM.INV(RAND(),平均報酬率,平均標準差))</f>
        <v>120.91699352565173</v>
      </c>
      <c r="G322" s="2">
        <f ca="1">表格1[[#This Row],[第4年]]*(1+_xlfn.NORM.INV(RAND(),平均報酬率,平均標準差))</f>
        <v>122.25700606880721</v>
      </c>
      <c r="H322" s="2">
        <f ca="1">表格1[[#This Row],[第5年]]*(1+_xlfn.NORM.INV(RAND(),平均報酬率,平均標準差))</f>
        <v>142.96507133627523</v>
      </c>
      <c r="I322" s="2">
        <f ca="1">表格1[[#This Row],[第6年]]*(1+_xlfn.NORM.INV(RAND(),平均報酬率,平均標準差))</f>
        <v>154.21133537635995</v>
      </c>
      <c r="J322" s="2">
        <f ca="1">表格1[[#This Row],[第7年]]*(1+_xlfn.NORM.INV(RAND(),平均報酬率,平均標準差))</f>
        <v>164.33711098241889</v>
      </c>
      <c r="K322" s="2">
        <f ca="1">表格1[[#This Row],[第8年]]*(1+_xlfn.NORM.INV(RAND(),平均報酬率,平均標準差))</f>
        <v>167.94315065112525</v>
      </c>
      <c r="L322" s="2">
        <f ca="1">表格1[[#This Row],[第9年]]*(1+_xlfn.NORM.INV(RAND(),平均報酬率,平均標準差))</f>
        <v>188.38028040825233</v>
      </c>
    </row>
    <row r="323" spans="1:12" x14ac:dyDescent="0.25">
      <c r="A323" s="1">
        <v>295</v>
      </c>
      <c r="B323" s="1">
        <f t="shared" si="4"/>
        <v>100</v>
      </c>
      <c r="C323" s="2">
        <f ca="1">表格1[[#This Row],[期初]]*(1+_xlfn.NORM.INV(RAND(),平均報酬率,平均標準差))</f>
        <v>103.99553223660303</v>
      </c>
      <c r="D323" s="2">
        <f ca="1">表格1[[#This Row],[第1年]]*(1+_xlfn.NORM.INV(RAND(),平均報酬率,平均標準差))</f>
        <v>115.8113734999998</v>
      </c>
      <c r="E323" s="2">
        <f ca="1">表格1[[#This Row],[第2年]]*(1+_xlfn.NORM.INV(RAND(),平均報酬率,平均標準差))</f>
        <v>121.8139686735753</v>
      </c>
      <c r="F323" s="2">
        <f ca="1">表格1[[#This Row],[第3年]]*(1+_xlfn.NORM.INV(RAND(),平均報酬率,平均標準差))</f>
        <v>114.02670325725178</v>
      </c>
      <c r="G323" s="2">
        <f ca="1">表格1[[#This Row],[第4年]]*(1+_xlfn.NORM.INV(RAND(),平均報酬率,平均標準差))</f>
        <v>121.35116033821434</v>
      </c>
      <c r="H323" s="2">
        <f ca="1">表格1[[#This Row],[第5年]]*(1+_xlfn.NORM.INV(RAND(),平均報酬率,平均標準差))</f>
        <v>137.04214654142521</v>
      </c>
      <c r="I323" s="2">
        <f ca="1">表格1[[#This Row],[第6年]]*(1+_xlfn.NORM.INV(RAND(),平均報酬率,平均標準差))</f>
        <v>162.74334636484841</v>
      </c>
      <c r="J323" s="2">
        <f ca="1">表格1[[#This Row],[第7年]]*(1+_xlfn.NORM.INV(RAND(),平均報酬率,平均標準差))</f>
        <v>176.39274998044311</v>
      </c>
      <c r="K323" s="2">
        <f ca="1">表格1[[#This Row],[第8年]]*(1+_xlfn.NORM.INV(RAND(),平均報酬率,平均標準差))</f>
        <v>204.45743553700987</v>
      </c>
      <c r="L323" s="2">
        <f ca="1">表格1[[#This Row],[第9年]]*(1+_xlfn.NORM.INV(RAND(),平均報酬率,平均標準差))</f>
        <v>222.93698711543618</v>
      </c>
    </row>
    <row r="324" spans="1:12" x14ac:dyDescent="0.25">
      <c r="A324" s="1">
        <v>296</v>
      </c>
      <c r="B324" s="1">
        <f t="shared" si="4"/>
        <v>100</v>
      </c>
      <c r="C324" s="2">
        <f ca="1">表格1[[#This Row],[期初]]*(1+_xlfn.NORM.INV(RAND(),平均報酬率,平均標準差))</f>
        <v>102.55875176621953</v>
      </c>
      <c r="D324" s="2">
        <f ca="1">表格1[[#This Row],[第1年]]*(1+_xlfn.NORM.INV(RAND(),平均報酬率,平均標準差))</f>
        <v>106.04320653789439</v>
      </c>
      <c r="E324" s="2">
        <f ca="1">表格1[[#This Row],[第2年]]*(1+_xlfn.NORM.INV(RAND(),平均報酬率,平均標準差))</f>
        <v>113.04960754780723</v>
      </c>
      <c r="F324" s="2">
        <f ca="1">表格1[[#This Row],[第3年]]*(1+_xlfn.NORM.INV(RAND(),平均報酬率,平均標準差))</f>
        <v>117.46565902999293</v>
      </c>
      <c r="G324" s="2">
        <f ca="1">表格1[[#This Row],[第4年]]*(1+_xlfn.NORM.INV(RAND(),平均報酬率,平均標準差))</f>
        <v>139.53628281979141</v>
      </c>
      <c r="H324" s="2">
        <f ca="1">表格1[[#This Row],[第5年]]*(1+_xlfn.NORM.INV(RAND(),平均報酬率,平均標準差))</f>
        <v>162.65478841523947</v>
      </c>
      <c r="I324" s="2">
        <f ca="1">表格1[[#This Row],[第6年]]*(1+_xlfn.NORM.INV(RAND(),平均報酬率,平均標準差))</f>
        <v>149.16828886035157</v>
      </c>
      <c r="J324" s="2">
        <f ca="1">表格1[[#This Row],[第7年]]*(1+_xlfn.NORM.INV(RAND(),平均報酬率,平均標準差))</f>
        <v>156.1622904124026</v>
      </c>
      <c r="K324" s="2">
        <f ca="1">表格1[[#This Row],[第8年]]*(1+_xlfn.NORM.INV(RAND(),平均報酬率,平均標準差))</f>
        <v>160.02206558987385</v>
      </c>
      <c r="L324" s="2">
        <f ca="1">表格1[[#This Row],[第9年]]*(1+_xlfn.NORM.INV(RAND(),平均報酬率,平均標準差))</f>
        <v>172.30028319386173</v>
      </c>
    </row>
    <row r="325" spans="1:12" x14ac:dyDescent="0.25">
      <c r="A325" s="1">
        <v>297</v>
      </c>
      <c r="B325" s="1">
        <f t="shared" si="4"/>
        <v>100</v>
      </c>
      <c r="C325" s="2">
        <f ca="1">表格1[[#This Row],[期初]]*(1+_xlfn.NORM.INV(RAND(),平均報酬率,平均標準差))</f>
        <v>97.797717760982124</v>
      </c>
      <c r="D325" s="2">
        <f ca="1">表格1[[#This Row],[第1年]]*(1+_xlfn.NORM.INV(RAND(),平均報酬率,平均標準差))</f>
        <v>97.204675623274611</v>
      </c>
      <c r="E325" s="2">
        <f ca="1">表格1[[#This Row],[第2年]]*(1+_xlfn.NORM.INV(RAND(),平均報酬率,平均標準差))</f>
        <v>106.98570591809829</v>
      </c>
      <c r="F325" s="2">
        <f ca="1">表格1[[#This Row],[第3年]]*(1+_xlfn.NORM.INV(RAND(),平均報酬率,平均標準差))</f>
        <v>107.50012338234923</v>
      </c>
      <c r="G325" s="2">
        <f ca="1">表格1[[#This Row],[第4年]]*(1+_xlfn.NORM.INV(RAND(),平均報酬率,平均標準差))</f>
        <v>114.91399729758305</v>
      </c>
      <c r="H325" s="2">
        <f ca="1">表格1[[#This Row],[第5年]]*(1+_xlfn.NORM.INV(RAND(),平均報酬率,平均標準差))</f>
        <v>124.17141252791788</v>
      </c>
      <c r="I325" s="2">
        <f ca="1">表格1[[#This Row],[第6年]]*(1+_xlfn.NORM.INV(RAND(),平均報酬率,平均標準差))</f>
        <v>145.53259185075103</v>
      </c>
      <c r="J325" s="2">
        <f ca="1">表格1[[#This Row],[第7年]]*(1+_xlfn.NORM.INV(RAND(),平均報酬率,平均標準差))</f>
        <v>170.57320333480524</v>
      </c>
      <c r="K325" s="2">
        <f ca="1">表格1[[#This Row],[第8年]]*(1+_xlfn.NORM.INV(RAND(),平均報酬率,平均標準差))</f>
        <v>170.80901792153676</v>
      </c>
      <c r="L325" s="2">
        <f ca="1">表格1[[#This Row],[第9年]]*(1+_xlfn.NORM.INV(RAND(),平均報酬率,平均標準差))</f>
        <v>195.5546326586622</v>
      </c>
    </row>
    <row r="326" spans="1:12" x14ac:dyDescent="0.25">
      <c r="A326" s="1">
        <v>298</v>
      </c>
      <c r="B326" s="1">
        <f t="shared" si="4"/>
        <v>100</v>
      </c>
      <c r="C326" s="2">
        <f ca="1">表格1[[#This Row],[期初]]*(1+_xlfn.NORM.INV(RAND(),平均報酬率,平均標準差))</f>
        <v>100.07577228664064</v>
      </c>
      <c r="D326" s="2">
        <f ca="1">表格1[[#This Row],[第1年]]*(1+_xlfn.NORM.INV(RAND(),平均報酬率,平均標準差))</f>
        <v>99.002697551767795</v>
      </c>
      <c r="E326" s="2">
        <f ca="1">表格1[[#This Row],[第2年]]*(1+_xlfn.NORM.INV(RAND(),平均報酬率,平均標準差))</f>
        <v>103.30424635109036</v>
      </c>
      <c r="F326" s="2">
        <f ca="1">表格1[[#This Row],[第3年]]*(1+_xlfn.NORM.INV(RAND(),平均報酬率,平均標準差))</f>
        <v>102.34996129920901</v>
      </c>
      <c r="G326" s="2">
        <f ca="1">表格1[[#This Row],[第4年]]*(1+_xlfn.NORM.INV(RAND(),平均報酬率,平均標準差))</f>
        <v>117.97397083949211</v>
      </c>
      <c r="H326" s="2">
        <f ca="1">表格1[[#This Row],[第5年]]*(1+_xlfn.NORM.INV(RAND(),平均報酬率,平均標準差))</f>
        <v>136.73923579626651</v>
      </c>
      <c r="I326" s="2">
        <f ca="1">表格1[[#This Row],[第6年]]*(1+_xlfn.NORM.INV(RAND(),平均報酬率,平均標準差))</f>
        <v>145.65434984114779</v>
      </c>
      <c r="J326" s="2">
        <f ca="1">表格1[[#This Row],[第7年]]*(1+_xlfn.NORM.INV(RAND(),平均報酬率,平均標準差))</f>
        <v>170.70047733101586</v>
      </c>
      <c r="K326" s="2">
        <f ca="1">表格1[[#This Row],[第8年]]*(1+_xlfn.NORM.INV(RAND(),平均報酬率,平均標準差))</f>
        <v>186.26546129222729</v>
      </c>
      <c r="L326" s="2">
        <f ca="1">表格1[[#This Row],[第9年]]*(1+_xlfn.NORM.INV(RAND(),平均報酬率,平均標準差))</f>
        <v>181.63109633703954</v>
      </c>
    </row>
    <row r="327" spans="1:12" x14ac:dyDescent="0.25">
      <c r="A327" s="1">
        <v>299</v>
      </c>
      <c r="B327" s="1">
        <f t="shared" si="4"/>
        <v>100</v>
      </c>
      <c r="C327" s="2">
        <f ca="1">表格1[[#This Row],[期初]]*(1+_xlfn.NORM.INV(RAND(),平均報酬率,平均標準差))</f>
        <v>102.90755257260223</v>
      </c>
      <c r="D327" s="2">
        <f ca="1">表格1[[#This Row],[第1年]]*(1+_xlfn.NORM.INV(RAND(),平均報酬率,平均標準差))</f>
        <v>110.80694131410088</v>
      </c>
      <c r="E327" s="2">
        <f ca="1">表格1[[#This Row],[第2年]]*(1+_xlfn.NORM.INV(RAND(),平均報酬率,平均標準差))</f>
        <v>124.16567134172183</v>
      </c>
      <c r="F327" s="2">
        <f ca="1">表格1[[#This Row],[第3年]]*(1+_xlfn.NORM.INV(RAND(),平均報酬率,平均標準差))</f>
        <v>126.83659201719995</v>
      </c>
      <c r="G327" s="2">
        <f ca="1">表格1[[#This Row],[第4年]]*(1+_xlfn.NORM.INV(RAND(),平均報酬率,平均標準差))</f>
        <v>137.57637690272949</v>
      </c>
      <c r="H327" s="2">
        <f ca="1">表格1[[#This Row],[第5年]]*(1+_xlfn.NORM.INV(RAND(),平均報酬率,平均標準差))</f>
        <v>150.11804587833544</v>
      </c>
      <c r="I327" s="2">
        <f ca="1">表格1[[#This Row],[第6年]]*(1+_xlfn.NORM.INV(RAND(),平均報酬率,平均標準差))</f>
        <v>150.54459607813646</v>
      </c>
      <c r="J327" s="2">
        <f ca="1">表格1[[#This Row],[第7年]]*(1+_xlfn.NORM.INV(RAND(),平均報酬率,平均標準差))</f>
        <v>165.98585311195362</v>
      </c>
      <c r="K327" s="2">
        <f ca="1">表格1[[#This Row],[第8年]]*(1+_xlfn.NORM.INV(RAND(),平均報酬率,平均標準差))</f>
        <v>187.45427893137798</v>
      </c>
      <c r="L327" s="2">
        <f ca="1">表格1[[#This Row],[第9年]]*(1+_xlfn.NORM.INV(RAND(),平均報酬率,平均標準差))</f>
        <v>201.19117879727969</v>
      </c>
    </row>
    <row r="328" spans="1:12" x14ac:dyDescent="0.25">
      <c r="A328" s="1">
        <v>300</v>
      </c>
      <c r="B328" s="1">
        <f t="shared" si="4"/>
        <v>100</v>
      </c>
      <c r="C328" s="2">
        <f ca="1">表格1[[#This Row],[期初]]*(1+_xlfn.NORM.INV(RAND(),平均報酬率,平均標準差))</f>
        <v>90.760544417030772</v>
      </c>
      <c r="D328" s="2">
        <f ca="1">表格1[[#This Row],[第1年]]*(1+_xlfn.NORM.INV(RAND(),平均報酬率,平均標準差))</f>
        <v>93.721220874935682</v>
      </c>
      <c r="E328" s="2">
        <f ca="1">表格1[[#This Row],[第2年]]*(1+_xlfn.NORM.INV(RAND(),平均報酬率,平均標準差))</f>
        <v>108.54322840108331</v>
      </c>
      <c r="F328" s="2">
        <f ca="1">表格1[[#This Row],[第3年]]*(1+_xlfn.NORM.INV(RAND(),平均報酬率,平均標準差))</f>
        <v>124.05723825021965</v>
      </c>
      <c r="G328" s="2">
        <f ca="1">表格1[[#This Row],[第4年]]*(1+_xlfn.NORM.INV(RAND(),平均報酬率,平均標準差))</f>
        <v>118.75811266172254</v>
      </c>
      <c r="H328" s="2">
        <f ca="1">表格1[[#This Row],[第5年]]*(1+_xlfn.NORM.INV(RAND(),平均報酬率,平均標準差))</f>
        <v>124.09503067464314</v>
      </c>
      <c r="I328" s="2">
        <f ca="1">表格1[[#This Row],[第6年]]*(1+_xlfn.NORM.INV(RAND(),平均報酬率,平均標準差))</f>
        <v>136.04912061366116</v>
      </c>
      <c r="J328" s="2">
        <f ca="1">表格1[[#This Row],[第7年]]*(1+_xlfn.NORM.INV(RAND(),平均報酬率,平均標準差))</f>
        <v>148.04448558486081</v>
      </c>
      <c r="K328" s="2">
        <f ca="1">表格1[[#This Row],[第8年]]*(1+_xlfn.NORM.INV(RAND(),平均報酬率,平均標準差))</f>
        <v>153.69280751698679</v>
      </c>
      <c r="L328" s="2">
        <f ca="1">表格1[[#This Row],[第9年]]*(1+_xlfn.NORM.INV(RAND(),平均報酬率,平均標準差))</f>
        <v>149.87695348649723</v>
      </c>
    </row>
    <row r="329" spans="1:12" x14ac:dyDescent="0.25">
      <c r="A329" s="1">
        <v>301</v>
      </c>
      <c r="B329" s="1">
        <f t="shared" si="4"/>
        <v>100</v>
      </c>
      <c r="C329" s="2">
        <f ca="1">表格1[[#This Row],[期初]]*(1+_xlfn.NORM.INV(RAND(),平均報酬率,平均標準差))</f>
        <v>102.08484365513502</v>
      </c>
      <c r="D329" s="2">
        <f ca="1">表格1[[#This Row],[第1年]]*(1+_xlfn.NORM.INV(RAND(),平均報酬率,平均標準差))</f>
        <v>105.33192584259734</v>
      </c>
      <c r="E329" s="2">
        <f ca="1">表格1[[#This Row],[第2年]]*(1+_xlfn.NORM.INV(RAND(),平均報酬率,平均標準差))</f>
        <v>104.51061619208147</v>
      </c>
      <c r="F329" s="2">
        <f ca="1">表格1[[#This Row],[第3年]]*(1+_xlfn.NORM.INV(RAND(),平均報酬率,平均標準差))</f>
        <v>104.78269417503057</v>
      </c>
      <c r="G329" s="2">
        <f ca="1">表格1[[#This Row],[第4年]]*(1+_xlfn.NORM.INV(RAND(),平均報酬率,平均標準差))</f>
        <v>108.40663463799041</v>
      </c>
      <c r="H329" s="2">
        <f ca="1">表格1[[#This Row],[第5年]]*(1+_xlfn.NORM.INV(RAND(),平均報酬率,平均標準差))</f>
        <v>113.71041383174098</v>
      </c>
      <c r="I329" s="2">
        <f ca="1">表格1[[#This Row],[第6年]]*(1+_xlfn.NORM.INV(RAND(),平均報酬率,平均標準差))</f>
        <v>121.65114439586505</v>
      </c>
      <c r="J329" s="2">
        <f ca="1">表格1[[#This Row],[第7年]]*(1+_xlfn.NORM.INV(RAND(),平均報酬率,平均標準差))</f>
        <v>127.06888681268366</v>
      </c>
      <c r="K329" s="2">
        <f ca="1">表格1[[#This Row],[第8年]]*(1+_xlfn.NORM.INV(RAND(),平均報酬率,平均標準差))</f>
        <v>153.51606090471833</v>
      </c>
      <c r="L329" s="2">
        <f ca="1">表格1[[#This Row],[第9年]]*(1+_xlfn.NORM.INV(RAND(),平均報酬率,平均標準差))</f>
        <v>172.57361283917558</v>
      </c>
    </row>
    <row r="330" spans="1:12" x14ac:dyDescent="0.25">
      <c r="A330" s="1">
        <v>302</v>
      </c>
      <c r="B330" s="1">
        <f t="shared" si="4"/>
        <v>100</v>
      </c>
      <c r="C330" s="2">
        <f ca="1">表格1[[#This Row],[期初]]*(1+_xlfn.NORM.INV(RAND(),平均報酬率,平均標準差))</f>
        <v>107.89931986497892</v>
      </c>
      <c r="D330" s="2">
        <f ca="1">表格1[[#This Row],[第1年]]*(1+_xlfn.NORM.INV(RAND(),平均報酬率,平均標準差))</f>
        <v>123.00061393610314</v>
      </c>
      <c r="E330" s="2">
        <f ca="1">表格1[[#This Row],[第2年]]*(1+_xlfn.NORM.INV(RAND(),平均報酬率,平均標準差))</f>
        <v>122.39741413255325</v>
      </c>
      <c r="F330" s="2">
        <f ca="1">表格1[[#This Row],[第3年]]*(1+_xlfn.NORM.INV(RAND(),平均報酬率,平均標準差))</f>
        <v>133.42965656842469</v>
      </c>
      <c r="G330" s="2">
        <f ca="1">表格1[[#This Row],[第4年]]*(1+_xlfn.NORM.INV(RAND(),平均報酬率,平均標準差))</f>
        <v>136.51876173281261</v>
      </c>
      <c r="H330" s="2">
        <f ca="1">表格1[[#This Row],[第5年]]*(1+_xlfn.NORM.INV(RAND(),平均報酬率,平均標準差))</f>
        <v>142.35126908982807</v>
      </c>
      <c r="I330" s="2">
        <f ca="1">表格1[[#This Row],[第6年]]*(1+_xlfn.NORM.INV(RAND(),平均報酬率,平均標準差))</f>
        <v>152.98687952680007</v>
      </c>
      <c r="J330" s="2">
        <f ca="1">表格1[[#This Row],[第7年]]*(1+_xlfn.NORM.INV(RAND(),平均報酬率,平均標準差))</f>
        <v>156.5142156304936</v>
      </c>
      <c r="K330" s="2">
        <f ca="1">表格1[[#This Row],[第8年]]*(1+_xlfn.NORM.INV(RAND(),平均報酬率,平均標準差))</f>
        <v>171.18990357011432</v>
      </c>
      <c r="L330" s="2">
        <f ca="1">表格1[[#This Row],[第9年]]*(1+_xlfn.NORM.INV(RAND(),平均報酬率,平均標準差))</f>
        <v>176.71633901112105</v>
      </c>
    </row>
    <row r="331" spans="1:12" x14ac:dyDescent="0.25">
      <c r="A331" s="1">
        <v>303</v>
      </c>
      <c r="B331" s="1">
        <f t="shared" si="4"/>
        <v>100</v>
      </c>
      <c r="C331" s="2">
        <f ca="1">表格1[[#This Row],[期初]]*(1+_xlfn.NORM.INV(RAND(),平均報酬率,平均標準差))</f>
        <v>110.37267203497339</v>
      </c>
      <c r="D331" s="2">
        <f ca="1">表格1[[#This Row],[第1年]]*(1+_xlfn.NORM.INV(RAND(),平均報酬率,平均標準差))</f>
        <v>117.43535774324235</v>
      </c>
      <c r="E331" s="2">
        <f ca="1">表格1[[#This Row],[第2年]]*(1+_xlfn.NORM.INV(RAND(),平均報酬率,平均標準差))</f>
        <v>127.65670121925777</v>
      </c>
      <c r="F331" s="2">
        <f ca="1">表格1[[#This Row],[第3年]]*(1+_xlfn.NORM.INV(RAND(),平均報酬率,平均標準差))</f>
        <v>132.91196638915812</v>
      </c>
      <c r="G331" s="2">
        <f ca="1">表格1[[#This Row],[第4年]]*(1+_xlfn.NORM.INV(RAND(),平均報酬率,平均標準差))</f>
        <v>138.14735529967155</v>
      </c>
      <c r="H331" s="2">
        <f ca="1">表格1[[#This Row],[第5年]]*(1+_xlfn.NORM.INV(RAND(),平均報酬率,平均標準差))</f>
        <v>155.29024274907289</v>
      </c>
      <c r="I331" s="2">
        <f ca="1">表格1[[#This Row],[第6年]]*(1+_xlfn.NORM.INV(RAND(),平均報酬率,平均標準差))</f>
        <v>175.3582419437378</v>
      </c>
      <c r="J331" s="2">
        <f ca="1">表格1[[#This Row],[第7年]]*(1+_xlfn.NORM.INV(RAND(),平均報酬率,平均標準差))</f>
        <v>185.32818020821048</v>
      </c>
      <c r="K331" s="2">
        <f ca="1">表格1[[#This Row],[第8年]]*(1+_xlfn.NORM.INV(RAND(),平均報酬率,平均標準差))</f>
        <v>221.28836567129014</v>
      </c>
      <c r="L331" s="2">
        <f ca="1">表格1[[#This Row],[第9年]]*(1+_xlfn.NORM.INV(RAND(),平均報酬率,平均標準差))</f>
        <v>222.48715445582911</v>
      </c>
    </row>
    <row r="332" spans="1:12" x14ac:dyDescent="0.25">
      <c r="A332" s="1">
        <v>304</v>
      </c>
      <c r="B332" s="1">
        <f t="shared" si="4"/>
        <v>100</v>
      </c>
      <c r="C332" s="2">
        <f ca="1">表格1[[#This Row],[期初]]*(1+_xlfn.NORM.INV(RAND(),平均報酬率,平均標準差))</f>
        <v>107.30635421347063</v>
      </c>
      <c r="D332" s="2">
        <f ca="1">表格1[[#This Row],[第1年]]*(1+_xlfn.NORM.INV(RAND(),平均報酬率,平均標準差))</f>
        <v>110.69277069777284</v>
      </c>
      <c r="E332" s="2">
        <f ca="1">表格1[[#This Row],[第2年]]*(1+_xlfn.NORM.INV(RAND(),平均報酬率,平均標準差))</f>
        <v>126.78183536009385</v>
      </c>
      <c r="F332" s="2">
        <f ca="1">表格1[[#This Row],[第3年]]*(1+_xlfn.NORM.INV(RAND(),平均報酬率,平均標準差))</f>
        <v>132.60707951512467</v>
      </c>
      <c r="G332" s="2">
        <f ca="1">表格1[[#This Row],[第4年]]*(1+_xlfn.NORM.INV(RAND(),平均報酬率,平均標準差))</f>
        <v>148.16281997063288</v>
      </c>
      <c r="H332" s="2">
        <f ca="1">表格1[[#This Row],[第5年]]*(1+_xlfn.NORM.INV(RAND(),平均報酬率,平均標準差))</f>
        <v>152.48962428174801</v>
      </c>
      <c r="I332" s="2">
        <f ca="1">表格1[[#This Row],[第6年]]*(1+_xlfn.NORM.INV(RAND(),平均報酬率,平均標準差))</f>
        <v>174.20917249894893</v>
      </c>
      <c r="J332" s="2">
        <f ca="1">表格1[[#This Row],[第7年]]*(1+_xlfn.NORM.INV(RAND(),平均報酬率,平均標準差))</f>
        <v>178.3410644694589</v>
      </c>
      <c r="K332" s="2">
        <f ca="1">表格1[[#This Row],[第8年]]*(1+_xlfn.NORM.INV(RAND(),平均報酬率,平均標準差))</f>
        <v>188.2727856192576</v>
      </c>
      <c r="L332" s="2">
        <f ca="1">表格1[[#This Row],[第9年]]*(1+_xlfn.NORM.INV(RAND(),平均報酬率,平均標準差))</f>
        <v>198.93279791939042</v>
      </c>
    </row>
    <row r="333" spans="1:12" x14ac:dyDescent="0.25">
      <c r="A333" s="1">
        <v>305</v>
      </c>
      <c r="B333" s="1">
        <f t="shared" si="4"/>
        <v>100</v>
      </c>
      <c r="C333" s="2">
        <f ca="1">表格1[[#This Row],[期初]]*(1+_xlfn.NORM.INV(RAND(),平均報酬率,平均標準差))</f>
        <v>104.14461664150487</v>
      </c>
      <c r="D333" s="2">
        <f ca="1">表格1[[#This Row],[第1年]]*(1+_xlfn.NORM.INV(RAND(),平均報酬率,平均標準差))</f>
        <v>115.60569024161241</v>
      </c>
      <c r="E333" s="2">
        <f ca="1">表格1[[#This Row],[第2年]]*(1+_xlfn.NORM.INV(RAND(),平均報酬率,平均標準差))</f>
        <v>121.58947509328524</v>
      </c>
      <c r="F333" s="2">
        <f ca="1">表格1[[#This Row],[第3年]]*(1+_xlfn.NORM.INV(RAND(),平均報酬率,平均標準差))</f>
        <v>124.76044985872316</v>
      </c>
      <c r="G333" s="2">
        <f ca="1">表格1[[#This Row],[第4年]]*(1+_xlfn.NORM.INV(RAND(),平均報酬率,平均標準差))</f>
        <v>133.55990104190545</v>
      </c>
      <c r="H333" s="2">
        <f ca="1">表格1[[#This Row],[第5年]]*(1+_xlfn.NORM.INV(RAND(),平均報酬率,平均標準差))</f>
        <v>132.93099212489867</v>
      </c>
      <c r="I333" s="2">
        <f ca="1">表格1[[#This Row],[第6年]]*(1+_xlfn.NORM.INV(RAND(),平均報酬率,平均標準差))</f>
        <v>140.8223818508379</v>
      </c>
      <c r="J333" s="2">
        <f ca="1">表格1[[#This Row],[第7年]]*(1+_xlfn.NORM.INV(RAND(),平均報酬率,平均標準差))</f>
        <v>153.79581938238741</v>
      </c>
      <c r="K333" s="2">
        <f ca="1">表格1[[#This Row],[第8年]]*(1+_xlfn.NORM.INV(RAND(),平均報酬率,平均標準差))</f>
        <v>157.47808139088824</v>
      </c>
      <c r="L333" s="2">
        <f ca="1">表格1[[#This Row],[第9年]]*(1+_xlfn.NORM.INV(RAND(),平均報酬率,平均標準差))</f>
        <v>169.39619428683719</v>
      </c>
    </row>
    <row r="334" spans="1:12" x14ac:dyDescent="0.25">
      <c r="A334" s="1">
        <v>306</v>
      </c>
      <c r="B334" s="1">
        <f t="shared" si="4"/>
        <v>100</v>
      </c>
      <c r="C334" s="2">
        <f ca="1">表格1[[#This Row],[期初]]*(1+_xlfn.NORM.INV(RAND(),平均報酬率,平均標準差))</f>
        <v>113.53495456133615</v>
      </c>
      <c r="D334" s="2">
        <f ca="1">表格1[[#This Row],[第1年]]*(1+_xlfn.NORM.INV(RAND(),平均報酬率,平均標準差))</f>
        <v>126.87943583362649</v>
      </c>
      <c r="E334" s="2">
        <f ca="1">表格1[[#This Row],[第2年]]*(1+_xlfn.NORM.INV(RAND(),平均報酬率,平均標準差))</f>
        <v>129.36653025456997</v>
      </c>
      <c r="F334" s="2">
        <f ca="1">表格1[[#This Row],[第3年]]*(1+_xlfn.NORM.INV(RAND(),平均報酬率,平均標準差))</f>
        <v>125.18140840470282</v>
      </c>
      <c r="G334" s="2">
        <f ca="1">表格1[[#This Row],[第4年]]*(1+_xlfn.NORM.INV(RAND(),平均報酬率,平均標準差))</f>
        <v>139.89750532030732</v>
      </c>
      <c r="H334" s="2">
        <f ca="1">表格1[[#This Row],[第5年]]*(1+_xlfn.NORM.INV(RAND(),平均報酬率,平均標準差))</f>
        <v>148.13397458842346</v>
      </c>
      <c r="I334" s="2">
        <f ca="1">表格1[[#This Row],[第6年]]*(1+_xlfn.NORM.INV(RAND(),平均報酬率,平均標準差))</f>
        <v>170.28715202611411</v>
      </c>
      <c r="J334" s="2">
        <f ca="1">表格1[[#This Row],[第7年]]*(1+_xlfn.NORM.INV(RAND(),平均報酬率,平均標準差))</f>
        <v>165.76119845172948</v>
      </c>
      <c r="K334" s="2">
        <f ca="1">表格1[[#This Row],[第8年]]*(1+_xlfn.NORM.INV(RAND(),平均報酬率,平均標準差))</f>
        <v>178.76080414108566</v>
      </c>
      <c r="L334" s="2">
        <f ca="1">表格1[[#This Row],[第9年]]*(1+_xlfn.NORM.INV(RAND(),平均報酬率,平均標準差))</f>
        <v>199.48417335275033</v>
      </c>
    </row>
    <row r="335" spans="1:12" x14ac:dyDescent="0.25">
      <c r="A335" s="1">
        <v>307</v>
      </c>
      <c r="B335" s="1">
        <f t="shared" si="4"/>
        <v>100</v>
      </c>
      <c r="C335" s="2">
        <f ca="1">表格1[[#This Row],[期初]]*(1+_xlfn.NORM.INV(RAND(),平均報酬率,平均標準差))</f>
        <v>115.56048978507285</v>
      </c>
      <c r="D335" s="2">
        <f ca="1">表格1[[#This Row],[第1年]]*(1+_xlfn.NORM.INV(RAND(),平均報酬率,平均標準差))</f>
        <v>126.85928154778848</v>
      </c>
      <c r="E335" s="2">
        <f ca="1">表格1[[#This Row],[第2年]]*(1+_xlfn.NORM.INV(RAND(),平均報酬率,平均標準差))</f>
        <v>135.51042116639917</v>
      </c>
      <c r="F335" s="2">
        <f ca="1">表格1[[#This Row],[第3年]]*(1+_xlfn.NORM.INV(RAND(),平均報酬率,平均標準差))</f>
        <v>160.01543980912612</v>
      </c>
      <c r="G335" s="2">
        <f ca="1">表格1[[#This Row],[第4年]]*(1+_xlfn.NORM.INV(RAND(),平均報酬率,平均標準差))</f>
        <v>169.88295798343535</v>
      </c>
      <c r="H335" s="2">
        <f ca="1">表格1[[#This Row],[第5年]]*(1+_xlfn.NORM.INV(RAND(),平均報酬率,平均標準差))</f>
        <v>179.66028282814733</v>
      </c>
      <c r="I335" s="2">
        <f ca="1">表格1[[#This Row],[第6年]]*(1+_xlfn.NORM.INV(RAND(),平均報酬率,平均標準差))</f>
        <v>210.18956901283772</v>
      </c>
      <c r="J335" s="2">
        <f ca="1">表格1[[#This Row],[第7年]]*(1+_xlfn.NORM.INV(RAND(),平均報酬率,平均標準差))</f>
        <v>229.63014848282833</v>
      </c>
      <c r="K335" s="2">
        <f ca="1">表格1[[#This Row],[第8年]]*(1+_xlfn.NORM.INV(RAND(),平均報酬率,平均標準差))</f>
        <v>254.04084846854286</v>
      </c>
      <c r="L335" s="2">
        <f ca="1">表格1[[#This Row],[第9年]]*(1+_xlfn.NORM.INV(RAND(),平均報酬率,平均標準差))</f>
        <v>276.84800049646873</v>
      </c>
    </row>
    <row r="336" spans="1:12" x14ac:dyDescent="0.25">
      <c r="A336" s="1">
        <v>308</v>
      </c>
      <c r="B336" s="1">
        <f t="shared" si="4"/>
        <v>100</v>
      </c>
      <c r="C336" s="2">
        <f ca="1">表格1[[#This Row],[期初]]*(1+_xlfn.NORM.INV(RAND(),平均報酬率,平均標準差))</f>
        <v>113.75509530055585</v>
      </c>
      <c r="D336" s="2">
        <f ca="1">表格1[[#This Row],[第1年]]*(1+_xlfn.NORM.INV(RAND(),平均報酬率,平均標準差))</f>
        <v>132.42114012861177</v>
      </c>
      <c r="E336" s="2">
        <f ca="1">表格1[[#This Row],[第2年]]*(1+_xlfn.NORM.INV(RAND(),平均報酬率,平均標準差))</f>
        <v>151.33233191650535</v>
      </c>
      <c r="F336" s="2">
        <f ca="1">表格1[[#This Row],[第3年]]*(1+_xlfn.NORM.INV(RAND(),平均報酬率,平均標準差))</f>
        <v>160.30661555628038</v>
      </c>
      <c r="G336" s="2">
        <f ca="1">表格1[[#This Row],[第4年]]*(1+_xlfn.NORM.INV(RAND(),平均報酬率,平均標準差))</f>
        <v>168.82282806842304</v>
      </c>
      <c r="H336" s="2">
        <f ca="1">表格1[[#This Row],[第5年]]*(1+_xlfn.NORM.INV(RAND(),平均報酬率,平均標準差))</f>
        <v>176.10989996689293</v>
      </c>
      <c r="I336" s="2">
        <f ca="1">表格1[[#This Row],[第6年]]*(1+_xlfn.NORM.INV(RAND(),平均報酬率,平均標準差))</f>
        <v>196.16569221984409</v>
      </c>
      <c r="J336" s="2">
        <f ca="1">表格1[[#This Row],[第7年]]*(1+_xlfn.NORM.INV(RAND(),平均報酬率,平均標準差))</f>
        <v>206.81447377192183</v>
      </c>
      <c r="K336" s="2">
        <f ca="1">表格1[[#This Row],[第8年]]*(1+_xlfn.NORM.INV(RAND(),平均報酬率,平均標準差))</f>
        <v>192.33170408011728</v>
      </c>
      <c r="L336" s="2">
        <f ca="1">表格1[[#This Row],[第9年]]*(1+_xlfn.NORM.INV(RAND(),平均報酬率,平均標準差))</f>
        <v>218.02290072405876</v>
      </c>
    </row>
    <row r="337" spans="1:12" x14ac:dyDescent="0.25">
      <c r="A337" s="1">
        <v>309</v>
      </c>
      <c r="B337" s="1">
        <f t="shared" si="4"/>
        <v>100</v>
      </c>
      <c r="C337" s="2">
        <f ca="1">表格1[[#This Row],[期初]]*(1+_xlfn.NORM.INV(RAND(),平均報酬率,平均標準差))</f>
        <v>118.33386071489178</v>
      </c>
      <c r="D337" s="2">
        <f ca="1">表格1[[#This Row],[第1年]]*(1+_xlfn.NORM.INV(RAND(),平均報酬率,平均標準差))</f>
        <v>131.14534737000454</v>
      </c>
      <c r="E337" s="2">
        <f ca="1">表格1[[#This Row],[第2年]]*(1+_xlfn.NORM.INV(RAND(),平均報酬率,平均標準差))</f>
        <v>135.81415460932249</v>
      </c>
      <c r="F337" s="2">
        <f ca="1">表格1[[#This Row],[第3年]]*(1+_xlfn.NORM.INV(RAND(),平均報酬率,平均標準差))</f>
        <v>152.26442424681375</v>
      </c>
      <c r="G337" s="2">
        <f ca="1">表格1[[#This Row],[第4年]]*(1+_xlfn.NORM.INV(RAND(),平均報酬率,平均標準差))</f>
        <v>182.88570075479458</v>
      </c>
      <c r="H337" s="2">
        <f ca="1">表格1[[#This Row],[第5年]]*(1+_xlfn.NORM.INV(RAND(),平均報酬率,平均標準差))</f>
        <v>186.27356751544525</v>
      </c>
      <c r="I337" s="2">
        <f ca="1">表格1[[#This Row],[第6年]]*(1+_xlfn.NORM.INV(RAND(),平均報酬率,平均標準差))</f>
        <v>188.68558517389695</v>
      </c>
      <c r="J337" s="2">
        <f ca="1">表格1[[#This Row],[第7年]]*(1+_xlfn.NORM.INV(RAND(),平均報酬率,平均標準差))</f>
        <v>208.61484136524044</v>
      </c>
      <c r="K337" s="2">
        <f ca="1">表格1[[#This Row],[第8年]]*(1+_xlfn.NORM.INV(RAND(),平均報酬率,平均標準差))</f>
        <v>226.45875210204804</v>
      </c>
      <c r="L337" s="2">
        <f ca="1">表格1[[#This Row],[第9年]]*(1+_xlfn.NORM.INV(RAND(),平均報酬率,平均標準差))</f>
        <v>232.76337950059681</v>
      </c>
    </row>
    <row r="338" spans="1:12" x14ac:dyDescent="0.25">
      <c r="A338" s="1">
        <v>310</v>
      </c>
      <c r="B338" s="1">
        <f t="shared" si="4"/>
        <v>100</v>
      </c>
      <c r="C338" s="2">
        <f ca="1">表格1[[#This Row],[期初]]*(1+_xlfn.NORM.INV(RAND(),平均報酬率,平均標準差))</f>
        <v>98.095325461820565</v>
      </c>
      <c r="D338" s="2">
        <f ca="1">表格1[[#This Row],[第1年]]*(1+_xlfn.NORM.INV(RAND(),平均報酬率,平均標準差))</f>
        <v>101.08470838139888</v>
      </c>
      <c r="E338" s="2">
        <f ca="1">表格1[[#This Row],[第2年]]*(1+_xlfn.NORM.INV(RAND(),平均報酬率,平均標準差))</f>
        <v>112.70676812652495</v>
      </c>
      <c r="F338" s="2">
        <f ca="1">表格1[[#This Row],[第3年]]*(1+_xlfn.NORM.INV(RAND(),平均報酬率,平均標準差))</f>
        <v>119.04665864541099</v>
      </c>
      <c r="G338" s="2">
        <f ca="1">表格1[[#This Row],[第4年]]*(1+_xlfn.NORM.INV(RAND(),平均報酬率,平均標準差))</f>
        <v>122.90891221148287</v>
      </c>
      <c r="H338" s="2">
        <f ca="1">表格1[[#This Row],[第5年]]*(1+_xlfn.NORM.INV(RAND(),平均報酬率,平均標準差))</f>
        <v>135.0229302282323</v>
      </c>
      <c r="I338" s="2">
        <f ca="1">表格1[[#This Row],[第6年]]*(1+_xlfn.NORM.INV(RAND(),平均報酬率,平均標準差))</f>
        <v>140.02351877767879</v>
      </c>
      <c r="J338" s="2">
        <f ca="1">表格1[[#This Row],[第7年]]*(1+_xlfn.NORM.INV(RAND(),平均報酬率,平均標準差))</f>
        <v>156.72265712292867</v>
      </c>
      <c r="K338" s="2">
        <f ca="1">表格1[[#This Row],[第8年]]*(1+_xlfn.NORM.INV(RAND(),平均報酬率,平均標準差))</f>
        <v>162.62249236828814</v>
      </c>
      <c r="L338" s="2">
        <f ca="1">表格1[[#This Row],[第9年]]*(1+_xlfn.NORM.INV(RAND(),平均報酬率,平均標準差))</f>
        <v>166.03972040277478</v>
      </c>
    </row>
    <row r="339" spans="1:12" x14ac:dyDescent="0.25">
      <c r="A339" s="1">
        <v>311</v>
      </c>
      <c r="B339" s="1">
        <f t="shared" si="4"/>
        <v>100</v>
      </c>
      <c r="C339" s="2">
        <f ca="1">表格1[[#This Row],[期初]]*(1+_xlfn.NORM.INV(RAND(),平均報酬率,平均標準差))</f>
        <v>108.96342297939779</v>
      </c>
      <c r="D339" s="2">
        <f ca="1">表格1[[#This Row],[第1年]]*(1+_xlfn.NORM.INV(RAND(),平均報酬率,平均標準差))</f>
        <v>126.40129006992818</v>
      </c>
      <c r="E339" s="2">
        <f ca="1">表格1[[#This Row],[第2年]]*(1+_xlfn.NORM.INV(RAND(),平均報酬率,平均標準差))</f>
        <v>135.73221425653</v>
      </c>
      <c r="F339" s="2">
        <f ca="1">表格1[[#This Row],[第3年]]*(1+_xlfn.NORM.INV(RAND(),平均報酬率,平均標準差))</f>
        <v>144.0243273287939</v>
      </c>
      <c r="G339" s="2">
        <f ca="1">表格1[[#This Row],[第4年]]*(1+_xlfn.NORM.INV(RAND(),平均報酬率,平均標準差))</f>
        <v>158.98015469760185</v>
      </c>
      <c r="H339" s="2">
        <f ca="1">表格1[[#This Row],[第5年]]*(1+_xlfn.NORM.INV(RAND(),平均報酬率,平均標準差))</f>
        <v>157.92184834711983</v>
      </c>
      <c r="I339" s="2">
        <f ca="1">表格1[[#This Row],[第6年]]*(1+_xlfn.NORM.INV(RAND(),平均報酬率,平均標準差))</f>
        <v>166.38190996695715</v>
      </c>
      <c r="J339" s="2">
        <f ca="1">表格1[[#This Row],[第7年]]*(1+_xlfn.NORM.INV(RAND(),平均報酬率,平均標準差))</f>
        <v>196.93010047538883</v>
      </c>
      <c r="K339" s="2">
        <f ca="1">表格1[[#This Row],[第8年]]*(1+_xlfn.NORM.INV(RAND(),平均報酬率,平均標準差))</f>
        <v>225.06878733881956</v>
      </c>
      <c r="L339" s="2">
        <f ca="1">表格1[[#This Row],[第9年]]*(1+_xlfn.NORM.INV(RAND(),平均報酬率,平均標準差))</f>
        <v>223.26840689724065</v>
      </c>
    </row>
    <row r="340" spans="1:12" x14ac:dyDescent="0.25">
      <c r="A340" s="1">
        <v>312</v>
      </c>
      <c r="B340" s="1">
        <f t="shared" si="4"/>
        <v>100</v>
      </c>
      <c r="C340" s="2">
        <f ca="1">表格1[[#This Row],[期初]]*(1+_xlfn.NORM.INV(RAND(),平均報酬率,平均標準差))</f>
        <v>107.11018264298156</v>
      </c>
      <c r="D340" s="2">
        <f ca="1">表格1[[#This Row],[第1年]]*(1+_xlfn.NORM.INV(RAND(),平均報酬率,平均標準差))</f>
        <v>117.27258855165859</v>
      </c>
      <c r="E340" s="2">
        <f ca="1">表格1[[#This Row],[第2年]]*(1+_xlfn.NORM.INV(RAND(),平均報酬率,平均標準差))</f>
        <v>125.19135174071302</v>
      </c>
      <c r="F340" s="2">
        <f ca="1">表格1[[#This Row],[第3年]]*(1+_xlfn.NORM.INV(RAND(),平均報酬率,平均標準差))</f>
        <v>130.00531020451547</v>
      </c>
      <c r="G340" s="2">
        <f ca="1">表格1[[#This Row],[第4年]]*(1+_xlfn.NORM.INV(RAND(),平均報酬率,平均標準差))</f>
        <v>146.55897966303931</v>
      </c>
      <c r="H340" s="2">
        <f ca="1">表格1[[#This Row],[第5年]]*(1+_xlfn.NORM.INV(RAND(),平均報酬率,平均標準差))</f>
        <v>165.2901235972094</v>
      </c>
      <c r="I340" s="2">
        <f ca="1">表格1[[#This Row],[第6年]]*(1+_xlfn.NORM.INV(RAND(),平均報酬率,平均標準差))</f>
        <v>186.34611473617372</v>
      </c>
      <c r="J340" s="2">
        <f ca="1">表格1[[#This Row],[第7年]]*(1+_xlfn.NORM.INV(RAND(),平均報酬率,平均標準差))</f>
        <v>197.99337807350085</v>
      </c>
      <c r="K340" s="2">
        <f ca="1">表格1[[#This Row],[第8年]]*(1+_xlfn.NORM.INV(RAND(),平均報酬率,平均標準差))</f>
        <v>232.41466706887158</v>
      </c>
      <c r="L340" s="2">
        <f ca="1">表格1[[#This Row],[第9年]]*(1+_xlfn.NORM.INV(RAND(),平均報酬率,平均標準差))</f>
        <v>248.52263746367962</v>
      </c>
    </row>
    <row r="341" spans="1:12" x14ac:dyDescent="0.25">
      <c r="A341" s="1">
        <v>313</v>
      </c>
      <c r="B341" s="1">
        <f t="shared" si="4"/>
        <v>100</v>
      </c>
      <c r="C341" s="2">
        <f ca="1">表格1[[#This Row],[期初]]*(1+_xlfn.NORM.INV(RAND(),平均報酬率,平均標準差))</f>
        <v>108.36261275769176</v>
      </c>
      <c r="D341" s="2">
        <f ca="1">表格1[[#This Row],[第1年]]*(1+_xlfn.NORM.INV(RAND(),平均報酬率,平均標準差))</f>
        <v>116.11306076716578</v>
      </c>
      <c r="E341" s="2">
        <f ca="1">表格1[[#This Row],[第2年]]*(1+_xlfn.NORM.INV(RAND(),平均報酬率,平均標準差))</f>
        <v>124.5379239403802</v>
      </c>
      <c r="F341" s="2">
        <f ca="1">表格1[[#This Row],[第3年]]*(1+_xlfn.NORM.INV(RAND(),平均報酬率,平均標準差))</f>
        <v>125.06030064085142</v>
      </c>
      <c r="G341" s="2">
        <f ca="1">表格1[[#This Row],[第4年]]*(1+_xlfn.NORM.INV(RAND(),平均報酬率,平均標準差))</f>
        <v>143.25415072241313</v>
      </c>
      <c r="H341" s="2">
        <f ca="1">表格1[[#This Row],[第5年]]*(1+_xlfn.NORM.INV(RAND(),平均報酬率,平均標準差))</f>
        <v>156.3580909404389</v>
      </c>
      <c r="I341" s="2">
        <f ca="1">表格1[[#This Row],[第6年]]*(1+_xlfn.NORM.INV(RAND(),平均報酬率,平均標準差))</f>
        <v>154.29052696070357</v>
      </c>
      <c r="J341" s="2">
        <f ca="1">表格1[[#This Row],[第7年]]*(1+_xlfn.NORM.INV(RAND(),平均報酬率,平均標準差))</f>
        <v>187.20249579064492</v>
      </c>
      <c r="K341" s="2">
        <f ca="1">表格1[[#This Row],[第8年]]*(1+_xlfn.NORM.INV(RAND(),平均報酬率,平均標準差))</f>
        <v>204.47985748395405</v>
      </c>
      <c r="L341" s="2">
        <f ca="1">表格1[[#This Row],[第9年]]*(1+_xlfn.NORM.INV(RAND(),平均報酬率,平均標準差))</f>
        <v>239.36149484890561</v>
      </c>
    </row>
    <row r="342" spans="1:12" x14ac:dyDescent="0.25">
      <c r="A342" s="1">
        <v>314</v>
      </c>
      <c r="B342" s="1">
        <f t="shared" si="4"/>
        <v>100</v>
      </c>
      <c r="C342" s="2">
        <f ca="1">表格1[[#This Row],[期初]]*(1+_xlfn.NORM.INV(RAND(),平均報酬率,平均標準差))</f>
        <v>100.93265439920489</v>
      </c>
      <c r="D342" s="2">
        <f ca="1">表格1[[#This Row],[第1年]]*(1+_xlfn.NORM.INV(RAND(),平均報酬率,平均標準差))</f>
        <v>123.18903369869159</v>
      </c>
      <c r="E342" s="2">
        <f ca="1">表格1[[#This Row],[第2年]]*(1+_xlfn.NORM.INV(RAND(),平均報酬率,平均標準差))</f>
        <v>129.6540217260771</v>
      </c>
      <c r="F342" s="2">
        <f ca="1">表格1[[#This Row],[第3年]]*(1+_xlfn.NORM.INV(RAND(),平均報酬率,平均標準差))</f>
        <v>140.86204712780327</v>
      </c>
      <c r="G342" s="2">
        <f ca="1">表格1[[#This Row],[第4年]]*(1+_xlfn.NORM.INV(RAND(),平均報酬率,平均標準差))</f>
        <v>149.57659646881413</v>
      </c>
      <c r="H342" s="2">
        <f ca="1">表格1[[#This Row],[第5年]]*(1+_xlfn.NORM.INV(RAND(),平均報酬率,平均標準差))</f>
        <v>166.70826161086504</v>
      </c>
      <c r="I342" s="2">
        <f ca="1">表格1[[#This Row],[第6年]]*(1+_xlfn.NORM.INV(RAND(),平均報酬率,平均標準差))</f>
        <v>184.64451301169663</v>
      </c>
      <c r="J342" s="2">
        <f ca="1">表格1[[#This Row],[第7年]]*(1+_xlfn.NORM.INV(RAND(),平均報酬率,平均標準差))</f>
        <v>213.61194196129611</v>
      </c>
      <c r="K342" s="2">
        <f ca="1">表格1[[#This Row],[第8年]]*(1+_xlfn.NORM.INV(RAND(),平均報酬率,平均標準差))</f>
        <v>262.64110957424504</v>
      </c>
      <c r="L342" s="2">
        <f ca="1">表格1[[#This Row],[第9年]]*(1+_xlfn.NORM.INV(RAND(),平均報酬率,平均標準差))</f>
        <v>286.75565565547259</v>
      </c>
    </row>
    <row r="343" spans="1:12" x14ac:dyDescent="0.25">
      <c r="A343" s="1">
        <v>315</v>
      </c>
      <c r="B343" s="1">
        <f t="shared" si="4"/>
        <v>100</v>
      </c>
      <c r="C343" s="2">
        <f ca="1">表格1[[#This Row],[期初]]*(1+_xlfn.NORM.INV(RAND(),平均報酬率,平均標準差))</f>
        <v>106.2967701016581</v>
      </c>
      <c r="D343" s="2">
        <f ca="1">表格1[[#This Row],[第1年]]*(1+_xlfn.NORM.INV(RAND(),平均報酬率,平均標準差))</f>
        <v>119.5699094744397</v>
      </c>
      <c r="E343" s="2">
        <f ca="1">表格1[[#This Row],[第2年]]*(1+_xlfn.NORM.INV(RAND(),平均報酬率,平均標準差))</f>
        <v>129.51997302709302</v>
      </c>
      <c r="F343" s="2">
        <f ca="1">表格1[[#This Row],[第3年]]*(1+_xlfn.NORM.INV(RAND(),平均報酬率,平均標準差))</f>
        <v>144.16094643107638</v>
      </c>
      <c r="G343" s="2">
        <f ca="1">表格1[[#This Row],[第4年]]*(1+_xlfn.NORM.INV(RAND(),平均報酬率,平均標準差))</f>
        <v>154.01374423875762</v>
      </c>
      <c r="H343" s="2">
        <f ca="1">表格1[[#This Row],[第5年]]*(1+_xlfn.NORM.INV(RAND(),平均報酬率,平均標準差))</f>
        <v>146.51127150272339</v>
      </c>
      <c r="I343" s="2">
        <f ca="1">表格1[[#This Row],[第6年]]*(1+_xlfn.NORM.INV(RAND(),平均報酬率,平均標準差))</f>
        <v>169.27168794148099</v>
      </c>
      <c r="J343" s="2">
        <f ca="1">表格1[[#This Row],[第7年]]*(1+_xlfn.NORM.INV(RAND(),平均報酬率,平均標準差))</f>
        <v>172.45262104721994</v>
      </c>
      <c r="K343" s="2">
        <f ca="1">表格1[[#This Row],[第8年]]*(1+_xlfn.NORM.INV(RAND(),平均報酬率,平均標準差))</f>
        <v>189.6886415630577</v>
      </c>
      <c r="L343" s="2">
        <f ca="1">表格1[[#This Row],[第9年]]*(1+_xlfn.NORM.INV(RAND(),平均報酬率,平均標準差))</f>
        <v>185.85808547374987</v>
      </c>
    </row>
    <row r="344" spans="1:12" x14ac:dyDescent="0.25">
      <c r="A344" s="1">
        <v>316</v>
      </c>
      <c r="B344" s="1">
        <f t="shared" si="4"/>
        <v>100</v>
      </c>
      <c r="C344" s="2">
        <f ca="1">表格1[[#This Row],[期初]]*(1+_xlfn.NORM.INV(RAND(),平均報酬率,平均標準差))</f>
        <v>106.31460496005664</v>
      </c>
      <c r="D344" s="2">
        <f ca="1">表格1[[#This Row],[第1年]]*(1+_xlfn.NORM.INV(RAND(),平均報酬率,平均標準差))</f>
        <v>109.5697646594503</v>
      </c>
      <c r="E344" s="2">
        <f ca="1">表格1[[#This Row],[第2年]]*(1+_xlfn.NORM.INV(RAND(),平均報酬率,平均標準差))</f>
        <v>117.9575721063396</v>
      </c>
      <c r="F344" s="2">
        <f ca="1">表格1[[#This Row],[第3年]]*(1+_xlfn.NORM.INV(RAND(),平均報酬率,平均標準差))</f>
        <v>126.07836861831674</v>
      </c>
      <c r="G344" s="2">
        <f ca="1">表格1[[#This Row],[第4年]]*(1+_xlfn.NORM.INV(RAND(),平均報酬率,平均標準差))</f>
        <v>129.57036323355766</v>
      </c>
      <c r="H344" s="2">
        <f ca="1">表格1[[#This Row],[第5年]]*(1+_xlfn.NORM.INV(RAND(),平均報酬率,平均標準差))</f>
        <v>131.71857414095734</v>
      </c>
      <c r="I344" s="2">
        <f ca="1">表格1[[#This Row],[第6年]]*(1+_xlfn.NORM.INV(RAND(),平均報酬率,平均標準差))</f>
        <v>144.34338633292475</v>
      </c>
      <c r="J344" s="2">
        <f ca="1">表格1[[#This Row],[第7年]]*(1+_xlfn.NORM.INV(RAND(),平均報酬率,平均標準差))</f>
        <v>163.50277385739983</v>
      </c>
      <c r="K344" s="2">
        <f ca="1">表格1[[#This Row],[第8年]]*(1+_xlfn.NORM.INV(RAND(),平均報酬率,平均標準差))</f>
        <v>167.05563128643647</v>
      </c>
      <c r="L344" s="2">
        <f ca="1">表格1[[#This Row],[第9年]]*(1+_xlfn.NORM.INV(RAND(),平均報酬率,平均標準差))</f>
        <v>182.74943912075005</v>
      </c>
    </row>
    <row r="345" spans="1:12" x14ac:dyDescent="0.25">
      <c r="A345" s="1">
        <v>317</v>
      </c>
      <c r="B345" s="1">
        <f t="shared" si="4"/>
        <v>100</v>
      </c>
      <c r="C345" s="2">
        <f ca="1">表格1[[#This Row],[期初]]*(1+_xlfn.NORM.INV(RAND(),平均報酬率,平均標準差))</f>
        <v>109.89951034500108</v>
      </c>
      <c r="D345" s="2">
        <f ca="1">表格1[[#This Row],[第1年]]*(1+_xlfn.NORM.INV(RAND(),平均報酬率,平均標準差))</f>
        <v>111.38734771041044</v>
      </c>
      <c r="E345" s="2">
        <f ca="1">表格1[[#This Row],[第2年]]*(1+_xlfn.NORM.INV(RAND(),平均報酬率,平均標準差))</f>
        <v>131.7369534102906</v>
      </c>
      <c r="F345" s="2">
        <f ca="1">表格1[[#This Row],[第3年]]*(1+_xlfn.NORM.INV(RAND(),平均報酬率,平均標準差))</f>
        <v>130.31372001182766</v>
      </c>
      <c r="G345" s="2">
        <f ca="1">表格1[[#This Row],[第4年]]*(1+_xlfn.NORM.INV(RAND(),平均報酬率,平均標準差))</f>
        <v>148.79984974940876</v>
      </c>
      <c r="H345" s="2">
        <f ca="1">表格1[[#This Row],[第5年]]*(1+_xlfn.NORM.INV(RAND(),平均報酬率,平均標準差))</f>
        <v>152.20914338866223</v>
      </c>
      <c r="I345" s="2">
        <f ca="1">表格1[[#This Row],[第6年]]*(1+_xlfn.NORM.INV(RAND(),平均報酬率,平均標準差))</f>
        <v>167.10951996433641</v>
      </c>
      <c r="J345" s="2">
        <f ca="1">表格1[[#This Row],[第7年]]*(1+_xlfn.NORM.INV(RAND(),平均報酬率,平均標準差))</f>
        <v>179.28031401699818</v>
      </c>
      <c r="K345" s="2">
        <f ca="1">表格1[[#This Row],[第8年]]*(1+_xlfn.NORM.INV(RAND(),平均報酬率,平均標準差))</f>
        <v>200.00695226616452</v>
      </c>
      <c r="L345" s="2">
        <f ca="1">表格1[[#This Row],[第9年]]*(1+_xlfn.NORM.INV(RAND(),平均報酬率,平均標準差))</f>
        <v>210.26884117650215</v>
      </c>
    </row>
    <row r="346" spans="1:12" x14ac:dyDescent="0.25">
      <c r="A346" s="1">
        <v>318</v>
      </c>
      <c r="B346" s="1">
        <f t="shared" si="4"/>
        <v>100</v>
      </c>
      <c r="C346" s="2">
        <f ca="1">表格1[[#This Row],[期初]]*(1+_xlfn.NORM.INV(RAND(),平均報酬率,平均標準差))</f>
        <v>116.68705527410151</v>
      </c>
      <c r="D346" s="2">
        <f ca="1">表格1[[#This Row],[第1年]]*(1+_xlfn.NORM.INV(RAND(),平均報酬率,平均標準差))</f>
        <v>117.64943082187872</v>
      </c>
      <c r="E346" s="2">
        <f ca="1">表格1[[#This Row],[第2年]]*(1+_xlfn.NORM.INV(RAND(),平均報酬率,平均標準差))</f>
        <v>132.97882120660685</v>
      </c>
      <c r="F346" s="2">
        <f ca="1">表格1[[#This Row],[第3年]]*(1+_xlfn.NORM.INV(RAND(),平均報酬率,平均標準差))</f>
        <v>148.72439475189574</v>
      </c>
      <c r="G346" s="2">
        <f ca="1">表格1[[#This Row],[第4年]]*(1+_xlfn.NORM.INV(RAND(),平均報酬率,平均標準差))</f>
        <v>158.30238896017229</v>
      </c>
      <c r="H346" s="2">
        <f ca="1">表格1[[#This Row],[第5年]]*(1+_xlfn.NORM.INV(RAND(),平均報酬率,平均標準差))</f>
        <v>166.96335536859311</v>
      </c>
      <c r="I346" s="2">
        <f ca="1">表格1[[#This Row],[第6年]]*(1+_xlfn.NORM.INV(RAND(),平均報酬率,平均標準差))</f>
        <v>185.20159770259286</v>
      </c>
      <c r="J346" s="2">
        <f ca="1">表格1[[#This Row],[第7年]]*(1+_xlfn.NORM.INV(RAND(),平均報酬率,平均標準差))</f>
        <v>200.65036722340454</v>
      </c>
      <c r="K346" s="2">
        <f ca="1">表格1[[#This Row],[第8年]]*(1+_xlfn.NORM.INV(RAND(),平均報酬率,平均標準差))</f>
        <v>212.90188700392608</v>
      </c>
      <c r="L346" s="2">
        <f ca="1">表格1[[#This Row],[第9年]]*(1+_xlfn.NORM.INV(RAND(),平均報酬率,平均標準差))</f>
        <v>221.39712113218567</v>
      </c>
    </row>
    <row r="347" spans="1:12" x14ac:dyDescent="0.25">
      <c r="A347" s="1">
        <v>319</v>
      </c>
      <c r="B347" s="1">
        <f t="shared" si="4"/>
        <v>100</v>
      </c>
      <c r="C347" s="2">
        <f ca="1">表格1[[#This Row],[期初]]*(1+_xlfn.NORM.INV(RAND(),平均報酬率,平均標準差))</f>
        <v>117.6525652134622</v>
      </c>
      <c r="D347" s="2">
        <f ca="1">表格1[[#This Row],[第1年]]*(1+_xlfn.NORM.INV(RAND(),平均報酬率,平均標準差))</f>
        <v>119.47827357157315</v>
      </c>
      <c r="E347" s="2">
        <f ca="1">表格1[[#This Row],[第2年]]*(1+_xlfn.NORM.INV(RAND(),平均報酬率,平均標準差))</f>
        <v>126.35045721011032</v>
      </c>
      <c r="F347" s="2">
        <f ca="1">表格1[[#This Row],[第3年]]*(1+_xlfn.NORM.INV(RAND(),平均報酬率,平均標準差))</f>
        <v>134.18377334886443</v>
      </c>
      <c r="G347" s="2">
        <f ca="1">表格1[[#This Row],[第4年]]*(1+_xlfn.NORM.INV(RAND(),平均報酬率,平均標準差))</f>
        <v>148.34524300883038</v>
      </c>
      <c r="H347" s="2">
        <f ca="1">表格1[[#This Row],[第5年]]*(1+_xlfn.NORM.INV(RAND(),平均報酬率,平均標準差))</f>
        <v>155.09883655562939</v>
      </c>
      <c r="I347" s="2">
        <f ca="1">表格1[[#This Row],[第6年]]*(1+_xlfn.NORM.INV(RAND(),平均報酬率,平均標準差))</f>
        <v>150.99777896070009</v>
      </c>
      <c r="J347" s="2">
        <f ca="1">表格1[[#This Row],[第7年]]*(1+_xlfn.NORM.INV(RAND(),平均報酬率,平均標準差))</f>
        <v>172.20019888263818</v>
      </c>
      <c r="K347" s="2">
        <f ca="1">表格1[[#This Row],[第8年]]*(1+_xlfn.NORM.INV(RAND(),平均報酬率,平均標準差))</f>
        <v>182.00896036293068</v>
      </c>
      <c r="L347" s="2">
        <f ca="1">表格1[[#This Row],[第9年]]*(1+_xlfn.NORM.INV(RAND(),平均報酬率,平均標準差))</f>
        <v>192.81970849601507</v>
      </c>
    </row>
    <row r="348" spans="1:12" x14ac:dyDescent="0.25">
      <c r="A348" s="1">
        <v>320</v>
      </c>
      <c r="B348" s="1">
        <f t="shared" si="4"/>
        <v>100</v>
      </c>
      <c r="C348" s="2">
        <f ca="1">表格1[[#This Row],[期初]]*(1+_xlfn.NORM.INV(RAND(),平均報酬率,平均標準差))</f>
        <v>102.90607412817975</v>
      </c>
      <c r="D348" s="2">
        <f ca="1">表格1[[#This Row],[第1年]]*(1+_xlfn.NORM.INV(RAND(),平均報酬率,平均標準差))</f>
        <v>105.15730286265105</v>
      </c>
      <c r="E348" s="2">
        <f ca="1">表格1[[#This Row],[第2年]]*(1+_xlfn.NORM.INV(RAND(),平均報酬率,平均標準差))</f>
        <v>111.98248738958813</v>
      </c>
      <c r="F348" s="2">
        <f ca="1">表格1[[#This Row],[第3年]]*(1+_xlfn.NORM.INV(RAND(),平均報酬率,平均標準差))</f>
        <v>129.63222946348387</v>
      </c>
      <c r="G348" s="2">
        <f ca="1">表格1[[#This Row],[第4年]]*(1+_xlfn.NORM.INV(RAND(),平均報酬率,平均標準差))</f>
        <v>137.04820061749064</v>
      </c>
      <c r="H348" s="2">
        <f ca="1">表格1[[#This Row],[第5年]]*(1+_xlfn.NORM.INV(RAND(),平均報酬率,平均標準差))</f>
        <v>153.08468827981216</v>
      </c>
      <c r="I348" s="2">
        <f ca="1">表格1[[#This Row],[第6年]]*(1+_xlfn.NORM.INV(RAND(),平均報酬率,平均標準差))</f>
        <v>155.1628046652117</v>
      </c>
      <c r="J348" s="2">
        <f ca="1">表格1[[#This Row],[第7年]]*(1+_xlfn.NORM.INV(RAND(),平均報酬率,平均標準差))</f>
        <v>183.04625092949942</v>
      </c>
      <c r="K348" s="2">
        <f ca="1">表格1[[#This Row],[第8年]]*(1+_xlfn.NORM.INV(RAND(),平均報酬率,平均標準差))</f>
        <v>187.49418724870381</v>
      </c>
      <c r="L348" s="2">
        <f ca="1">表格1[[#This Row],[第9年]]*(1+_xlfn.NORM.INV(RAND(),平均報酬率,平均標準差))</f>
        <v>210.7896828814776</v>
      </c>
    </row>
    <row r="349" spans="1:12" x14ac:dyDescent="0.25">
      <c r="A349" s="1">
        <v>321</v>
      </c>
      <c r="B349" s="1">
        <f t="shared" ref="B349:B412" si="5">投入金額</f>
        <v>100</v>
      </c>
      <c r="C349" s="2">
        <f ca="1">表格1[[#This Row],[期初]]*(1+_xlfn.NORM.INV(RAND(),平均報酬率,平均標準差))</f>
        <v>108.87725712418334</v>
      </c>
      <c r="D349" s="2">
        <f ca="1">表格1[[#This Row],[第1年]]*(1+_xlfn.NORM.INV(RAND(),平均報酬率,平均標準差))</f>
        <v>122.73197824705061</v>
      </c>
      <c r="E349" s="2">
        <f ca="1">表格1[[#This Row],[第2年]]*(1+_xlfn.NORM.INV(RAND(),平均報酬率,平均標準差))</f>
        <v>121.83317100074147</v>
      </c>
      <c r="F349" s="2">
        <f ca="1">表格1[[#This Row],[第3年]]*(1+_xlfn.NORM.INV(RAND(),平均報酬率,平均標準差))</f>
        <v>120.85415967016486</v>
      </c>
      <c r="G349" s="2">
        <f ca="1">表格1[[#This Row],[第4年]]*(1+_xlfn.NORM.INV(RAND(),平均報酬率,平均標準差))</f>
        <v>131.10842160850211</v>
      </c>
      <c r="H349" s="2">
        <f ca="1">表格1[[#This Row],[第5年]]*(1+_xlfn.NORM.INV(RAND(),平均報酬率,平均標準差))</f>
        <v>134.13815691387467</v>
      </c>
      <c r="I349" s="2">
        <f ca="1">表格1[[#This Row],[第6年]]*(1+_xlfn.NORM.INV(RAND(),平均報酬率,平均標準差))</f>
        <v>134.1257912456864</v>
      </c>
      <c r="J349" s="2">
        <f ca="1">表格1[[#This Row],[第7年]]*(1+_xlfn.NORM.INV(RAND(),平均報酬率,平均標準差))</f>
        <v>147.64244579697052</v>
      </c>
      <c r="K349" s="2">
        <f ca="1">表格1[[#This Row],[第8年]]*(1+_xlfn.NORM.INV(RAND(),平均報酬率,平均標準差))</f>
        <v>167.62784404614331</v>
      </c>
      <c r="L349" s="2">
        <f ca="1">表格1[[#This Row],[第9年]]*(1+_xlfn.NORM.INV(RAND(),平均報酬率,平均標準差))</f>
        <v>194.9237837747138</v>
      </c>
    </row>
    <row r="350" spans="1:12" x14ac:dyDescent="0.25">
      <c r="A350" s="1">
        <v>322</v>
      </c>
      <c r="B350" s="1">
        <f t="shared" si="5"/>
        <v>100</v>
      </c>
      <c r="C350" s="2">
        <f ca="1">表格1[[#This Row],[期初]]*(1+_xlfn.NORM.INV(RAND(),平均報酬率,平均標準差))</f>
        <v>112.55350035837641</v>
      </c>
      <c r="D350" s="2">
        <f ca="1">表格1[[#This Row],[第1年]]*(1+_xlfn.NORM.INV(RAND(),平均報酬率,平均標準差))</f>
        <v>119.03180839160777</v>
      </c>
      <c r="E350" s="2">
        <f ca="1">表格1[[#This Row],[第2年]]*(1+_xlfn.NORM.INV(RAND(),平均報酬率,平均標準差))</f>
        <v>128.78468991797425</v>
      </c>
      <c r="F350" s="2">
        <f ca="1">表格1[[#This Row],[第3年]]*(1+_xlfn.NORM.INV(RAND(),平均報酬率,平均標準差))</f>
        <v>133.19765460962037</v>
      </c>
      <c r="G350" s="2">
        <f ca="1">表格1[[#This Row],[第4年]]*(1+_xlfn.NORM.INV(RAND(),平均報酬率,平均標準差))</f>
        <v>158.79531879600734</v>
      </c>
      <c r="H350" s="2">
        <f ca="1">表格1[[#This Row],[第5年]]*(1+_xlfn.NORM.INV(RAND(),平均報酬率,平均標準差))</f>
        <v>181.48322754114852</v>
      </c>
      <c r="I350" s="2">
        <f ca="1">表格1[[#This Row],[第6年]]*(1+_xlfn.NORM.INV(RAND(),平均報酬率,平均標準差))</f>
        <v>169.42514001832319</v>
      </c>
      <c r="J350" s="2">
        <f ca="1">表格1[[#This Row],[第7年]]*(1+_xlfn.NORM.INV(RAND(),平均報酬率,平均標準差))</f>
        <v>172.90186314813445</v>
      </c>
      <c r="K350" s="2">
        <f ca="1">表格1[[#This Row],[第8年]]*(1+_xlfn.NORM.INV(RAND(),平均報酬率,平均標準差))</f>
        <v>181.59481517851961</v>
      </c>
      <c r="L350" s="2">
        <f ca="1">表格1[[#This Row],[第9年]]*(1+_xlfn.NORM.INV(RAND(),平均報酬率,平均標準差))</f>
        <v>192.80866258855696</v>
      </c>
    </row>
    <row r="351" spans="1:12" x14ac:dyDescent="0.25">
      <c r="A351" s="1">
        <v>323</v>
      </c>
      <c r="B351" s="1">
        <f t="shared" si="5"/>
        <v>100</v>
      </c>
      <c r="C351" s="2">
        <f ca="1">表格1[[#This Row],[期初]]*(1+_xlfn.NORM.INV(RAND(),平均報酬率,平均標準差))</f>
        <v>102.14453293042232</v>
      </c>
      <c r="D351" s="2">
        <f ca="1">表格1[[#This Row],[第1年]]*(1+_xlfn.NORM.INV(RAND(),平均報酬率,平均標準差))</f>
        <v>113.07636886940901</v>
      </c>
      <c r="E351" s="2">
        <f ca="1">表格1[[#This Row],[第2年]]*(1+_xlfn.NORM.INV(RAND(),平均報酬率,平均標準差))</f>
        <v>127.61912218206018</v>
      </c>
      <c r="F351" s="2">
        <f ca="1">表格1[[#This Row],[第3年]]*(1+_xlfn.NORM.INV(RAND(),平均報酬率,平均標準差))</f>
        <v>151.46863738781937</v>
      </c>
      <c r="G351" s="2">
        <f ca="1">表格1[[#This Row],[第4年]]*(1+_xlfn.NORM.INV(RAND(),平均報酬率,平均標準差))</f>
        <v>156.96840828934882</v>
      </c>
      <c r="H351" s="2">
        <f ca="1">表格1[[#This Row],[第5年]]*(1+_xlfn.NORM.INV(RAND(),平均報酬率,平均標準差))</f>
        <v>164.61008606362807</v>
      </c>
      <c r="I351" s="2">
        <f ca="1">表格1[[#This Row],[第6年]]*(1+_xlfn.NORM.INV(RAND(),平均報酬率,平均標準差))</f>
        <v>160.43470144854527</v>
      </c>
      <c r="J351" s="2">
        <f ca="1">表格1[[#This Row],[第7年]]*(1+_xlfn.NORM.INV(RAND(),平均報酬率,平均標準差))</f>
        <v>168.92722692193925</v>
      </c>
      <c r="K351" s="2">
        <f ca="1">表格1[[#This Row],[第8年]]*(1+_xlfn.NORM.INV(RAND(),平均報酬率,平均標準差))</f>
        <v>167.63968999793656</v>
      </c>
      <c r="L351" s="2">
        <f ca="1">表格1[[#This Row],[第9年]]*(1+_xlfn.NORM.INV(RAND(),平均報酬率,平均標準差))</f>
        <v>165.50268700613128</v>
      </c>
    </row>
    <row r="352" spans="1:12" x14ac:dyDescent="0.25">
      <c r="A352" s="1">
        <v>324</v>
      </c>
      <c r="B352" s="1">
        <f t="shared" si="5"/>
        <v>100</v>
      </c>
      <c r="C352" s="2">
        <f ca="1">表格1[[#This Row],[期初]]*(1+_xlfn.NORM.INV(RAND(),平均報酬率,平均標準差))</f>
        <v>107.75615971856263</v>
      </c>
      <c r="D352" s="2">
        <f ca="1">表格1[[#This Row],[第1年]]*(1+_xlfn.NORM.INV(RAND(),平均報酬率,平均標準差))</f>
        <v>116.73169677497121</v>
      </c>
      <c r="E352" s="2">
        <f ca="1">表格1[[#This Row],[第2年]]*(1+_xlfn.NORM.INV(RAND(),平均報酬率,平均標準差))</f>
        <v>125.60414947243181</v>
      </c>
      <c r="F352" s="2">
        <f ca="1">表格1[[#This Row],[第3年]]*(1+_xlfn.NORM.INV(RAND(),平均報酬率,平均標準差))</f>
        <v>141.08673667331666</v>
      </c>
      <c r="G352" s="2">
        <f ca="1">表格1[[#This Row],[第4年]]*(1+_xlfn.NORM.INV(RAND(),平均報酬率,平均標準差))</f>
        <v>145.22666866411055</v>
      </c>
      <c r="H352" s="2">
        <f ca="1">表格1[[#This Row],[第5年]]*(1+_xlfn.NORM.INV(RAND(),平均報酬率,平均標準差))</f>
        <v>154.81350396755309</v>
      </c>
      <c r="I352" s="2">
        <f ca="1">表格1[[#This Row],[第6年]]*(1+_xlfn.NORM.INV(RAND(),平均報酬率,平均標準差))</f>
        <v>167.9138224878721</v>
      </c>
      <c r="J352" s="2">
        <f ca="1">表格1[[#This Row],[第7年]]*(1+_xlfn.NORM.INV(RAND(),平均報酬率,平均標準差))</f>
        <v>197.81182571955549</v>
      </c>
      <c r="K352" s="2">
        <f ca="1">表格1[[#This Row],[第8年]]*(1+_xlfn.NORM.INV(RAND(),平均報酬率,平均標準差))</f>
        <v>238.05376981562483</v>
      </c>
      <c r="L352" s="2">
        <f ca="1">表格1[[#This Row],[第9年]]*(1+_xlfn.NORM.INV(RAND(),平均報酬率,平均標準差))</f>
        <v>236.19887118070997</v>
      </c>
    </row>
    <row r="353" spans="1:12" x14ac:dyDescent="0.25">
      <c r="A353" s="1">
        <v>325</v>
      </c>
      <c r="B353" s="1">
        <f t="shared" si="5"/>
        <v>100</v>
      </c>
      <c r="C353" s="2">
        <f ca="1">表格1[[#This Row],[期初]]*(1+_xlfn.NORM.INV(RAND(),平均報酬率,平均標準差))</f>
        <v>118.35493766517126</v>
      </c>
      <c r="D353" s="2">
        <f ca="1">表格1[[#This Row],[第1年]]*(1+_xlfn.NORM.INV(RAND(),平均報酬率,平均標準差))</f>
        <v>126.96359673920517</v>
      </c>
      <c r="E353" s="2">
        <f ca="1">表格1[[#This Row],[第2年]]*(1+_xlfn.NORM.INV(RAND(),平均報酬率,平均標準差))</f>
        <v>127.20596448479407</v>
      </c>
      <c r="F353" s="2">
        <f ca="1">表格1[[#This Row],[第3年]]*(1+_xlfn.NORM.INV(RAND(),平均報酬率,平均標準差))</f>
        <v>142.04963853972382</v>
      </c>
      <c r="G353" s="2">
        <f ca="1">表格1[[#This Row],[第4年]]*(1+_xlfn.NORM.INV(RAND(),平均報酬率,平均標準差))</f>
        <v>159.07392511368784</v>
      </c>
      <c r="H353" s="2">
        <f ca="1">表格1[[#This Row],[第5年]]*(1+_xlfn.NORM.INV(RAND(),平均報酬率,平均標準差))</f>
        <v>173.45912539587329</v>
      </c>
      <c r="I353" s="2">
        <f ca="1">表格1[[#This Row],[第6年]]*(1+_xlfn.NORM.INV(RAND(),平均報酬率,平均標準差))</f>
        <v>194.13107610910421</v>
      </c>
      <c r="J353" s="2">
        <f ca="1">表格1[[#This Row],[第7年]]*(1+_xlfn.NORM.INV(RAND(),平均報酬率,平均標準差))</f>
        <v>211.14098465656741</v>
      </c>
      <c r="K353" s="2">
        <f ca="1">表格1[[#This Row],[第8年]]*(1+_xlfn.NORM.INV(RAND(),平均報酬率,平均標準差))</f>
        <v>229.83636978981218</v>
      </c>
      <c r="L353" s="2">
        <f ca="1">表格1[[#This Row],[第9年]]*(1+_xlfn.NORM.INV(RAND(),平均報酬率,平均標準差))</f>
        <v>274.69015348317129</v>
      </c>
    </row>
    <row r="354" spans="1:12" x14ac:dyDescent="0.25">
      <c r="A354" s="1">
        <v>326</v>
      </c>
      <c r="B354" s="1">
        <f t="shared" si="5"/>
        <v>100</v>
      </c>
      <c r="C354" s="2">
        <f ca="1">表格1[[#This Row],[期初]]*(1+_xlfn.NORM.INV(RAND(),平均報酬率,平均標準差))</f>
        <v>107.27319949186209</v>
      </c>
      <c r="D354" s="2">
        <f ca="1">表格1[[#This Row],[第1年]]*(1+_xlfn.NORM.INV(RAND(),平均報酬率,平均標準差))</f>
        <v>122.34378948785573</v>
      </c>
      <c r="E354" s="2">
        <f ca="1">表格1[[#This Row],[第2年]]*(1+_xlfn.NORM.INV(RAND(),平均報酬率,平均標準差))</f>
        <v>124.78177599966136</v>
      </c>
      <c r="F354" s="2">
        <f ca="1">表格1[[#This Row],[第3年]]*(1+_xlfn.NORM.INV(RAND(),平均報酬率,平均標準差))</f>
        <v>132.06170989416685</v>
      </c>
      <c r="G354" s="2">
        <f ca="1">表格1[[#This Row],[第4年]]*(1+_xlfn.NORM.INV(RAND(),平均報酬率,平均標準差))</f>
        <v>143.32354741327958</v>
      </c>
      <c r="H354" s="2">
        <f ca="1">表格1[[#This Row],[第5年]]*(1+_xlfn.NORM.INV(RAND(),平均報酬率,平均標準差))</f>
        <v>142.64863511604264</v>
      </c>
      <c r="I354" s="2">
        <f ca="1">表格1[[#This Row],[第6年]]*(1+_xlfn.NORM.INV(RAND(),平均報酬率,平均標準差))</f>
        <v>164.44042236415024</v>
      </c>
      <c r="J354" s="2">
        <f ca="1">表格1[[#This Row],[第7年]]*(1+_xlfn.NORM.INV(RAND(),平均報酬率,平均標準差))</f>
        <v>181.56852276741375</v>
      </c>
      <c r="K354" s="2">
        <f ca="1">表格1[[#This Row],[第8年]]*(1+_xlfn.NORM.INV(RAND(),平均報酬率,平均標準差))</f>
        <v>175.99432064322477</v>
      </c>
      <c r="L354" s="2">
        <f ca="1">表格1[[#This Row],[第9年]]*(1+_xlfn.NORM.INV(RAND(),平均報酬率,平均標準差))</f>
        <v>206.45163937144056</v>
      </c>
    </row>
    <row r="355" spans="1:12" x14ac:dyDescent="0.25">
      <c r="A355" s="1">
        <v>327</v>
      </c>
      <c r="B355" s="1">
        <f t="shared" si="5"/>
        <v>100</v>
      </c>
      <c r="C355" s="2">
        <f ca="1">表格1[[#This Row],[期初]]*(1+_xlfn.NORM.INV(RAND(),平均報酬率,平均標準差))</f>
        <v>112.40711234506522</v>
      </c>
      <c r="D355" s="2">
        <f ca="1">表格1[[#This Row],[第1年]]*(1+_xlfn.NORM.INV(RAND(),平均報酬率,平均標準差))</f>
        <v>127.54114661506291</v>
      </c>
      <c r="E355" s="2">
        <f ca="1">表格1[[#This Row],[第2年]]*(1+_xlfn.NORM.INV(RAND(),平均報酬率,平均標準差))</f>
        <v>140.84262790508771</v>
      </c>
      <c r="F355" s="2">
        <f ca="1">表格1[[#This Row],[第3年]]*(1+_xlfn.NORM.INV(RAND(),平均報酬率,平均標準差))</f>
        <v>146.409567385597</v>
      </c>
      <c r="G355" s="2">
        <f ca="1">表格1[[#This Row],[第4年]]*(1+_xlfn.NORM.INV(RAND(),平均報酬率,平均標準差))</f>
        <v>147.76936954405363</v>
      </c>
      <c r="H355" s="2">
        <f ca="1">表格1[[#This Row],[第5年]]*(1+_xlfn.NORM.INV(RAND(),平均報酬率,平均標準差))</f>
        <v>154.29855687566103</v>
      </c>
      <c r="I355" s="2">
        <f ca="1">表格1[[#This Row],[第6年]]*(1+_xlfn.NORM.INV(RAND(),平均報酬率,平均標準差))</f>
        <v>167.68183039121777</v>
      </c>
      <c r="J355" s="2">
        <f ca="1">表格1[[#This Row],[第7年]]*(1+_xlfn.NORM.INV(RAND(),平均報酬率,平均標準差))</f>
        <v>183.95557803284873</v>
      </c>
      <c r="K355" s="2">
        <f ca="1">表格1[[#This Row],[第8年]]*(1+_xlfn.NORM.INV(RAND(),平均報酬率,平均標準差))</f>
        <v>200.44446848563547</v>
      </c>
      <c r="L355" s="2">
        <f ca="1">表格1[[#This Row],[第9年]]*(1+_xlfn.NORM.INV(RAND(),平均報酬率,平均標準差))</f>
        <v>221.7175384601077</v>
      </c>
    </row>
    <row r="356" spans="1:12" x14ac:dyDescent="0.25">
      <c r="A356" s="1">
        <v>328</v>
      </c>
      <c r="B356" s="1">
        <f t="shared" si="5"/>
        <v>100</v>
      </c>
      <c r="C356" s="2">
        <f ca="1">表格1[[#This Row],[期初]]*(1+_xlfn.NORM.INV(RAND(),平均報酬率,平均標準差))</f>
        <v>115.81949832650923</v>
      </c>
      <c r="D356" s="2">
        <f ca="1">表格1[[#This Row],[第1年]]*(1+_xlfn.NORM.INV(RAND(),平均報酬率,平均標準差))</f>
        <v>119.47645604054961</v>
      </c>
      <c r="E356" s="2">
        <f ca="1">表格1[[#This Row],[第2年]]*(1+_xlfn.NORM.INV(RAND(),平均報酬率,平均標準差))</f>
        <v>136.63555087688528</v>
      </c>
      <c r="F356" s="2">
        <f ca="1">表格1[[#This Row],[第3年]]*(1+_xlfn.NORM.INV(RAND(),平均報酬率,平均標準差))</f>
        <v>136.00492015966822</v>
      </c>
      <c r="G356" s="2">
        <f ca="1">表格1[[#This Row],[第4年]]*(1+_xlfn.NORM.INV(RAND(),平均報酬率,平均標準差))</f>
        <v>165.95216061208492</v>
      </c>
      <c r="H356" s="2">
        <f ca="1">表格1[[#This Row],[第5年]]*(1+_xlfn.NORM.INV(RAND(),平均報酬率,平均標準差))</f>
        <v>184.52040402394482</v>
      </c>
      <c r="I356" s="2">
        <f ca="1">表格1[[#This Row],[第6年]]*(1+_xlfn.NORM.INV(RAND(),平均報酬率,平均標準差))</f>
        <v>207.9051270812532</v>
      </c>
      <c r="J356" s="2">
        <f ca="1">表格1[[#This Row],[第7年]]*(1+_xlfn.NORM.INV(RAND(),平均報酬率,平均標準差))</f>
        <v>232.8206592447813</v>
      </c>
      <c r="K356" s="2">
        <f ca="1">表格1[[#This Row],[第8年]]*(1+_xlfn.NORM.INV(RAND(),平均報酬率,平均標準差))</f>
        <v>255.38940007155171</v>
      </c>
      <c r="L356" s="2">
        <f ca="1">表格1[[#This Row],[第9年]]*(1+_xlfn.NORM.INV(RAND(),平均報酬率,平均標準差))</f>
        <v>259.20577653082728</v>
      </c>
    </row>
    <row r="357" spans="1:12" x14ac:dyDescent="0.25">
      <c r="A357" s="1">
        <v>329</v>
      </c>
      <c r="B357" s="1">
        <f t="shared" si="5"/>
        <v>100</v>
      </c>
      <c r="C357" s="2">
        <f ca="1">表格1[[#This Row],[期初]]*(1+_xlfn.NORM.INV(RAND(),平均報酬率,平均標準差))</f>
        <v>110.34661004430552</v>
      </c>
      <c r="D357" s="2">
        <f ca="1">表格1[[#This Row],[第1年]]*(1+_xlfn.NORM.INV(RAND(),平均報酬率,平均標準差))</f>
        <v>113.07411136898853</v>
      </c>
      <c r="E357" s="2">
        <f ca="1">表格1[[#This Row],[第2年]]*(1+_xlfn.NORM.INV(RAND(),平均報酬率,平均標準差))</f>
        <v>136.74242842946242</v>
      </c>
      <c r="F357" s="2">
        <f ca="1">表格1[[#This Row],[第3年]]*(1+_xlfn.NORM.INV(RAND(),平均報酬率,平均標準差))</f>
        <v>143.68580179944232</v>
      </c>
      <c r="G357" s="2">
        <f ca="1">表格1[[#This Row],[第4年]]*(1+_xlfn.NORM.INV(RAND(),平均報酬率,平均標準差))</f>
        <v>153.34506202405638</v>
      </c>
      <c r="H357" s="2">
        <f ca="1">表格1[[#This Row],[第5年]]*(1+_xlfn.NORM.INV(RAND(),平均報酬率,平均標準差))</f>
        <v>153.17417569448958</v>
      </c>
      <c r="I357" s="2">
        <f ca="1">表格1[[#This Row],[第6年]]*(1+_xlfn.NORM.INV(RAND(),平均報酬率,平均標準差))</f>
        <v>189.27850095969083</v>
      </c>
      <c r="J357" s="2">
        <f ca="1">表格1[[#This Row],[第7年]]*(1+_xlfn.NORM.INV(RAND(),平均報酬率,平均標準差))</f>
        <v>184.28313413617539</v>
      </c>
      <c r="K357" s="2">
        <f ca="1">表格1[[#This Row],[第8年]]*(1+_xlfn.NORM.INV(RAND(),平均報酬率,平均標準差))</f>
        <v>206.9305348178591</v>
      </c>
      <c r="L357" s="2">
        <f ca="1">表格1[[#This Row],[第9年]]*(1+_xlfn.NORM.INV(RAND(),平均報酬率,平均標準差))</f>
        <v>229.22654150075016</v>
      </c>
    </row>
    <row r="358" spans="1:12" x14ac:dyDescent="0.25">
      <c r="A358" s="1">
        <v>330</v>
      </c>
      <c r="B358" s="1">
        <f t="shared" si="5"/>
        <v>100</v>
      </c>
      <c r="C358" s="2">
        <f ca="1">表格1[[#This Row],[期初]]*(1+_xlfn.NORM.INV(RAND(),平均報酬率,平均標準差))</f>
        <v>106.83672274001769</v>
      </c>
      <c r="D358" s="2">
        <f ca="1">表格1[[#This Row],[第1年]]*(1+_xlfn.NORM.INV(RAND(),平均報酬率,平均標準差))</f>
        <v>109.93320416703197</v>
      </c>
      <c r="E358" s="2">
        <f ca="1">表格1[[#This Row],[第2年]]*(1+_xlfn.NORM.INV(RAND(),平均報酬率,平均標準差))</f>
        <v>107.58641564818541</v>
      </c>
      <c r="F358" s="2">
        <f ca="1">表格1[[#This Row],[第3年]]*(1+_xlfn.NORM.INV(RAND(),平均報酬率,平均標準差))</f>
        <v>118.62994376836099</v>
      </c>
      <c r="G358" s="2">
        <f ca="1">表格1[[#This Row],[第4年]]*(1+_xlfn.NORM.INV(RAND(),平均報酬率,平均標準差))</f>
        <v>132.81751807763584</v>
      </c>
      <c r="H358" s="2">
        <f ca="1">表格1[[#This Row],[第5年]]*(1+_xlfn.NORM.INV(RAND(),平均報酬率,平均標準差))</f>
        <v>124.626528624382</v>
      </c>
      <c r="I358" s="2">
        <f ca="1">表格1[[#This Row],[第6年]]*(1+_xlfn.NORM.INV(RAND(),平均報酬率,平均標準差))</f>
        <v>137.8685957052127</v>
      </c>
      <c r="J358" s="2">
        <f ca="1">表格1[[#This Row],[第7年]]*(1+_xlfn.NORM.INV(RAND(),平均報酬率,平均標準差))</f>
        <v>150.32990030286726</v>
      </c>
      <c r="K358" s="2">
        <f ca="1">表格1[[#This Row],[第8年]]*(1+_xlfn.NORM.INV(RAND(),平均報酬率,平均標準差))</f>
        <v>168.74967010516028</v>
      </c>
      <c r="L358" s="2">
        <f ca="1">表格1[[#This Row],[第9年]]*(1+_xlfn.NORM.INV(RAND(),平均報酬率,平均標準差))</f>
        <v>168.99516833531175</v>
      </c>
    </row>
    <row r="359" spans="1:12" x14ac:dyDescent="0.25">
      <c r="A359" s="1">
        <v>331</v>
      </c>
      <c r="B359" s="1">
        <f t="shared" si="5"/>
        <v>100</v>
      </c>
      <c r="C359" s="2">
        <f ca="1">表格1[[#This Row],[期初]]*(1+_xlfn.NORM.INV(RAND(),平均報酬率,平均標準差))</f>
        <v>106.81899120036549</v>
      </c>
      <c r="D359" s="2">
        <f ca="1">表格1[[#This Row],[第1年]]*(1+_xlfn.NORM.INV(RAND(),平均報酬率,平均標準差))</f>
        <v>109.46024612964497</v>
      </c>
      <c r="E359" s="2">
        <f ca="1">表格1[[#This Row],[第2年]]*(1+_xlfn.NORM.INV(RAND(),平均報酬率,平均標準差))</f>
        <v>110.18339120114219</v>
      </c>
      <c r="F359" s="2">
        <f ca="1">表格1[[#This Row],[第3年]]*(1+_xlfn.NORM.INV(RAND(),平均報酬率,平均標準差))</f>
        <v>126.39409444474497</v>
      </c>
      <c r="G359" s="2">
        <f ca="1">表格1[[#This Row],[第4年]]*(1+_xlfn.NORM.INV(RAND(),平均報酬率,平均標準差))</f>
        <v>132.41648018185151</v>
      </c>
      <c r="H359" s="2">
        <f ca="1">表格1[[#This Row],[第5年]]*(1+_xlfn.NORM.INV(RAND(),平均報酬率,平均標準差))</f>
        <v>150.85051576998271</v>
      </c>
      <c r="I359" s="2">
        <f ca="1">表格1[[#This Row],[第6年]]*(1+_xlfn.NORM.INV(RAND(),平均報酬率,平均標準差))</f>
        <v>171.29522185014423</v>
      </c>
      <c r="J359" s="2">
        <f ca="1">表格1[[#This Row],[第7年]]*(1+_xlfn.NORM.INV(RAND(),平均報酬率,平均標準差))</f>
        <v>183.74380661719053</v>
      </c>
      <c r="K359" s="2">
        <f ca="1">表格1[[#This Row],[第8年]]*(1+_xlfn.NORM.INV(RAND(),平均報酬率,平均標準差))</f>
        <v>208.39956953282422</v>
      </c>
      <c r="L359" s="2">
        <f ca="1">表格1[[#This Row],[第9年]]*(1+_xlfn.NORM.INV(RAND(),平均報酬率,平均標準差))</f>
        <v>233.26024574929707</v>
      </c>
    </row>
    <row r="360" spans="1:12" x14ac:dyDescent="0.25">
      <c r="A360" s="1">
        <v>332</v>
      </c>
      <c r="B360" s="1">
        <f t="shared" si="5"/>
        <v>100</v>
      </c>
      <c r="C360" s="2">
        <f ca="1">表格1[[#This Row],[期初]]*(1+_xlfn.NORM.INV(RAND(),平均報酬率,平均標準差))</f>
        <v>114.0384133037638</v>
      </c>
      <c r="D360" s="2">
        <f ca="1">表格1[[#This Row],[第1年]]*(1+_xlfn.NORM.INV(RAND(),平均報酬率,平均標準差))</f>
        <v>134.00573262355232</v>
      </c>
      <c r="E360" s="2">
        <f ca="1">表格1[[#This Row],[第2年]]*(1+_xlfn.NORM.INV(RAND(),平均報酬率,平均標準差))</f>
        <v>146.5796882158113</v>
      </c>
      <c r="F360" s="2">
        <f ca="1">表格1[[#This Row],[第3年]]*(1+_xlfn.NORM.INV(RAND(),平均報酬率,平均標準差))</f>
        <v>158.90084197897556</v>
      </c>
      <c r="G360" s="2">
        <f ca="1">表格1[[#This Row],[第4年]]*(1+_xlfn.NORM.INV(RAND(),平均報酬率,平均標準差))</f>
        <v>165.87205284071555</v>
      </c>
      <c r="H360" s="2">
        <f ca="1">表格1[[#This Row],[第5年]]*(1+_xlfn.NORM.INV(RAND(),平均報酬率,平均標準差))</f>
        <v>189.82092537019622</v>
      </c>
      <c r="I360" s="2">
        <f ca="1">表格1[[#This Row],[第6年]]*(1+_xlfn.NORM.INV(RAND(),平均報酬率,平均標準差))</f>
        <v>218.71791723276056</v>
      </c>
      <c r="J360" s="2">
        <f ca="1">表格1[[#This Row],[第7年]]*(1+_xlfn.NORM.INV(RAND(),平均報酬率,平均標準差))</f>
        <v>228.42753151055655</v>
      </c>
      <c r="K360" s="2">
        <f ca="1">表格1[[#This Row],[第8年]]*(1+_xlfn.NORM.INV(RAND(),平均報酬率,平均標準差))</f>
        <v>250.98616894403813</v>
      </c>
      <c r="L360" s="2">
        <f ca="1">表格1[[#This Row],[第9年]]*(1+_xlfn.NORM.INV(RAND(),平均報酬率,平均標準差))</f>
        <v>261.04501487824257</v>
      </c>
    </row>
    <row r="361" spans="1:12" x14ac:dyDescent="0.25">
      <c r="A361" s="1">
        <v>333</v>
      </c>
      <c r="B361" s="1">
        <f t="shared" si="5"/>
        <v>100</v>
      </c>
      <c r="C361" s="2">
        <f ca="1">表格1[[#This Row],[期初]]*(1+_xlfn.NORM.INV(RAND(),平均報酬率,平均標準差))</f>
        <v>96.388816217065582</v>
      </c>
      <c r="D361" s="2">
        <f ca="1">表格1[[#This Row],[第1年]]*(1+_xlfn.NORM.INV(RAND(),平均報酬率,平均標準差))</f>
        <v>100.8096632543465</v>
      </c>
      <c r="E361" s="2">
        <f ca="1">表格1[[#This Row],[第2年]]*(1+_xlfn.NORM.INV(RAND(),平均報酬率,平均標準差))</f>
        <v>109.7403621524039</v>
      </c>
      <c r="F361" s="2">
        <f ca="1">表格1[[#This Row],[第3年]]*(1+_xlfn.NORM.INV(RAND(),平均報酬率,平均標準差))</f>
        <v>124.57319263534423</v>
      </c>
      <c r="G361" s="2">
        <f ca="1">表格1[[#This Row],[第4年]]*(1+_xlfn.NORM.INV(RAND(),平均報酬率,平均標準差))</f>
        <v>142.0723669298539</v>
      </c>
      <c r="H361" s="2">
        <f ca="1">表格1[[#This Row],[第5年]]*(1+_xlfn.NORM.INV(RAND(),平均報酬率,平均標準差))</f>
        <v>157.00225094268293</v>
      </c>
      <c r="I361" s="2">
        <f ca="1">表格1[[#This Row],[第6年]]*(1+_xlfn.NORM.INV(RAND(),平均報酬率,平均標準差))</f>
        <v>169.81336473059227</v>
      </c>
      <c r="J361" s="2">
        <f ca="1">表格1[[#This Row],[第7年]]*(1+_xlfn.NORM.INV(RAND(),平均報酬率,平均標準差))</f>
        <v>167.55836267780481</v>
      </c>
      <c r="K361" s="2">
        <f ca="1">表格1[[#This Row],[第8年]]*(1+_xlfn.NORM.INV(RAND(),平均報酬率,平均標準差))</f>
        <v>182.43051783569288</v>
      </c>
      <c r="L361" s="2">
        <f ca="1">表格1[[#This Row],[第9年]]*(1+_xlfn.NORM.INV(RAND(),平均報酬率,平均標準差))</f>
        <v>184.11819754226715</v>
      </c>
    </row>
    <row r="362" spans="1:12" x14ac:dyDescent="0.25">
      <c r="A362" s="1">
        <v>334</v>
      </c>
      <c r="B362" s="1">
        <f t="shared" si="5"/>
        <v>100</v>
      </c>
      <c r="C362" s="2">
        <f ca="1">表格1[[#This Row],[期初]]*(1+_xlfn.NORM.INV(RAND(),平均報酬率,平均標準差))</f>
        <v>103.19339818676166</v>
      </c>
      <c r="D362" s="2">
        <f ca="1">表格1[[#This Row],[第1年]]*(1+_xlfn.NORM.INV(RAND(),平均報酬率,平均標準差))</f>
        <v>105.18384272538417</v>
      </c>
      <c r="E362" s="2">
        <f ca="1">表格1[[#This Row],[第2年]]*(1+_xlfn.NORM.INV(RAND(),平均報酬率,平均標準差))</f>
        <v>125.78418912404351</v>
      </c>
      <c r="F362" s="2">
        <f ca="1">表格1[[#This Row],[第3年]]*(1+_xlfn.NORM.INV(RAND(),平均報酬率,平均標準差))</f>
        <v>133.63502356494496</v>
      </c>
      <c r="G362" s="2">
        <f ca="1">表格1[[#This Row],[第4年]]*(1+_xlfn.NORM.INV(RAND(),平均報酬率,平均標準差))</f>
        <v>139.11443158540038</v>
      </c>
      <c r="H362" s="2">
        <f ca="1">表格1[[#This Row],[第5年]]*(1+_xlfn.NORM.INV(RAND(),平均報酬率,平均標準差))</f>
        <v>157.20574310716538</v>
      </c>
      <c r="I362" s="2">
        <f ca="1">表格1[[#This Row],[第6年]]*(1+_xlfn.NORM.INV(RAND(),平均報酬率,平均標準差))</f>
        <v>153.09429174598338</v>
      </c>
      <c r="J362" s="2">
        <f ca="1">表格1[[#This Row],[第7年]]*(1+_xlfn.NORM.INV(RAND(),平均報酬率,平均標準差))</f>
        <v>168.89346386332204</v>
      </c>
      <c r="K362" s="2">
        <f ca="1">表格1[[#This Row],[第8年]]*(1+_xlfn.NORM.INV(RAND(),平均報酬率,平均標準差))</f>
        <v>182.50691899633131</v>
      </c>
      <c r="L362" s="2">
        <f ca="1">表格1[[#This Row],[第9年]]*(1+_xlfn.NORM.INV(RAND(),平均報酬率,平均標準差))</f>
        <v>200.0788927071481</v>
      </c>
    </row>
    <row r="363" spans="1:12" x14ac:dyDescent="0.25">
      <c r="A363" s="1">
        <v>335</v>
      </c>
      <c r="B363" s="1">
        <f t="shared" si="5"/>
        <v>100</v>
      </c>
      <c r="C363" s="2">
        <f ca="1">表格1[[#This Row],[期初]]*(1+_xlfn.NORM.INV(RAND(),平均報酬率,平均標準差))</f>
        <v>121.07869177213479</v>
      </c>
      <c r="D363" s="2">
        <f ca="1">表格1[[#This Row],[第1年]]*(1+_xlfn.NORM.INV(RAND(),平均報酬率,平均標準差))</f>
        <v>129.32881457219852</v>
      </c>
      <c r="E363" s="2">
        <f ca="1">表格1[[#This Row],[第2年]]*(1+_xlfn.NORM.INV(RAND(),平均報酬率,平均標準差))</f>
        <v>149.46691351136292</v>
      </c>
      <c r="F363" s="2">
        <f ca="1">表格1[[#This Row],[第3年]]*(1+_xlfn.NORM.INV(RAND(),平均報酬率,平均標準差))</f>
        <v>166.94171865009838</v>
      </c>
      <c r="G363" s="2">
        <f ca="1">表格1[[#This Row],[第4年]]*(1+_xlfn.NORM.INV(RAND(),平均報酬率,平均標準差))</f>
        <v>185.10799844109923</v>
      </c>
      <c r="H363" s="2">
        <f ca="1">表格1[[#This Row],[第5年]]*(1+_xlfn.NORM.INV(RAND(),平均報酬率,平均標準差))</f>
        <v>208.61685983646697</v>
      </c>
      <c r="I363" s="2">
        <f ca="1">表格1[[#This Row],[第6年]]*(1+_xlfn.NORM.INV(RAND(),平均報酬率,平均標準差))</f>
        <v>221.42837578682659</v>
      </c>
      <c r="J363" s="2">
        <f ca="1">表格1[[#This Row],[第7年]]*(1+_xlfn.NORM.INV(RAND(),平均報酬率,平均標準差))</f>
        <v>225.87034820941409</v>
      </c>
      <c r="K363" s="2">
        <f ca="1">表格1[[#This Row],[第8年]]*(1+_xlfn.NORM.INV(RAND(),平均報酬率,平均標準差))</f>
        <v>236.78475590004422</v>
      </c>
      <c r="L363" s="2">
        <f ca="1">表格1[[#This Row],[第9年]]*(1+_xlfn.NORM.INV(RAND(),平均報酬率,平均標準差))</f>
        <v>256.73165761018527</v>
      </c>
    </row>
    <row r="364" spans="1:12" x14ac:dyDescent="0.25">
      <c r="A364" s="1">
        <v>336</v>
      </c>
      <c r="B364" s="1">
        <f t="shared" si="5"/>
        <v>100</v>
      </c>
      <c r="C364" s="2">
        <f ca="1">表格1[[#This Row],[期初]]*(1+_xlfn.NORM.INV(RAND(),平均報酬率,平均標準差))</f>
        <v>106.72714800206916</v>
      </c>
      <c r="D364" s="2">
        <f ca="1">表格1[[#This Row],[第1年]]*(1+_xlfn.NORM.INV(RAND(),平均報酬率,平均標準差))</f>
        <v>116.52850736356694</v>
      </c>
      <c r="E364" s="2">
        <f ca="1">表格1[[#This Row],[第2年]]*(1+_xlfn.NORM.INV(RAND(),平均報酬率,平均標準差))</f>
        <v>115.30477936286808</v>
      </c>
      <c r="F364" s="2">
        <f ca="1">表格1[[#This Row],[第3年]]*(1+_xlfn.NORM.INV(RAND(),平均報酬率,平均標準差))</f>
        <v>127.2066992614606</v>
      </c>
      <c r="G364" s="2">
        <f ca="1">表格1[[#This Row],[第4年]]*(1+_xlfn.NORM.INV(RAND(),平均報酬率,平均標準差))</f>
        <v>130.99513933993353</v>
      </c>
      <c r="H364" s="2">
        <f ca="1">表格1[[#This Row],[第5年]]*(1+_xlfn.NORM.INV(RAND(),平均報酬率,平均標準差))</f>
        <v>134.57416105977507</v>
      </c>
      <c r="I364" s="2">
        <f ca="1">表格1[[#This Row],[第6年]]*(1+_xlfn.NORM.INV(RAND(),平均報酬率,平均標準差))</f>
        <v>151.7564410075463</v>
      </c>
      <c r="J364" s="2">
        <f ca="1">表格1[[#This Row],[第7年]]*(1+_xlfn.NORM.INV(RAND(),平均報酬率,平均標準差))</f>
        <v>159.40835873618815</v>
      </c>
      <c r="K364" s="2">
        <f ca="1">表格1[[#This Row],[第8年]]*(1+_xlfn.NORM.INV(RAND(),平均報酬率,平均標準差))</f>
        <v>167.85834233023624</v>
      </c>
      <c r="L364" s="2">
        <f ca="1">表格1[[#This Row],[第9年]]*(1+_xlfn.NORM.INV(RAND(),平均報酬率,平均標準差))</f>
        <v>186.42031747704908</v>
      </c>
    </row>
    <row r="365" spans="1:12" x14ac:dyDescent="0.25">
      <c r="A365" s="1">
        <v>337</v>
      </c>
      <c r="B365" s="1">
        <f t="shared" si="5"/>
        <v>100</v>
      </c>
      <c r="C365" s="2">
        <f ca="1">表格1[[#This Row],[期初]]*(1+_xlfn.NORM.INV(RAND(),平均報酬率,平均標準差))</f>
        <v>106.06413569861033</v>
      </c>
      <c r="D365" s="2">
        <f ca="1">表格1[[#This Row],[第1年]]*(1+_xlfn.NORM.INV(RAND(),平均報酬率,平均標準差))</f>
        <v>118.79244481290226</v>
      </c>
      <c r="E365" s="2">
        <f ca="1">表格1[[#This Row],[第2年]]*(1+_xlfn.NORM.INV(RAND(),平均報酬率,平均標準差))</f>
        <v>124.52728989642981</v>
      </c>
      <c r="F365" s="2">
        <f ca="1">表格1[[#This Row],[第3年]]*(1+_xlfn.NORM.INV(RAND(),平均報酬率,平均標準差))</f>
        <v>133.99900547904377</v>
      </c>
      <c r="G365" s="2">
        <f ca="1">表格1[[#This Row],[第4年]]*(1+_xlfn.NORM.INV(RAND(),平均報酬率,平均標準差))</f>
        <v>145.73235734444552</v>
      </c>
      <c r="H365" s="2">
        <f ca="1">表格1[[#This Row],[第5年]]*(1+_xlfn.NORM.INV(RAND(),平均報酬率,平均標準差))</f>
        <v>147.40174380628321</v>
      </c>
      <c r="I365" s="2">
        <f ca="1">表格1[[#This Row],[第6年]]*(1+_xlfn.NORM.INV(RAND(),平均報酬率,平均標準差))</f>
        <v>163.70441455664053</v>
      </c>
      <c r="J365" s="2">
        <f ca="1">表格1[[#This Row],[第7年]]*(1+_xlfn.NORM.INV(RAND(),平均報酬率,平均標準差))</f>
        <v>163.32535486707982</v>
      </c>
      <c r="K365" s="2">
        <f ca="1">表格1[[#This Row],[第8年]]*(1+_xlfn.NORM.INV(RAND(),平均報酬率,平均標準差))</f>
        <v>181.31408528961006</v>
      </c>
      <c r="L365" s="2">
        <f ca="1">表格1[[#This Row],[第9年]]*(1+_xlfn.NORM.INV(RAND(),平均報酬率,平均標準差))</f>
        <v>185.33922458864848</v>
      </c>
    </row>
    <row r="366" spans="1:12" x14ac:dyDescent="0.25">
      <c r="A366" s="1">
        <v>338</v>
      </c>
      <c r="B366" s="1">
        <f t="shared" si="5"/>
        <v>100</v>
      </c>
      <c r="C366" s="2">
        <f ca="1">表格1[[#This Row],[期初]]*(1+_xlfn.NORM.INV(RAND(),平均報酬率,平均標準差))</f>
        <v>111.59131847642165</v>
      </c>
      <c r="D366" s="2">
        <f ca="1">表格1[[#This Row],[第1年]]*(1+_xlfn.NORM.INV(RAND(),平均報酬率,平均標準差))</f>
        <v>123.07709721654763</v>
      </c>
      <c r="E366" s="2">
        <f ca="1">表格1[[#This Row],[第2年]]*(1+_xlfn.NORM.INV(RAND(),平均報酬率,平均標準差))</f>
        <v>137.74258870226979</v>
      </c>
      <c r="F366" s="2">
        <f ca="1">表格1[[#This Row],[第3年]]*(1+_xlfn.NORM.INV(RAND(),平均報酬率,平均標準差))</f>
        <v>144.556665067674</v>
      </c>
      <c r="G366" s="2">
        <f ca="1">表格1[[#This Row],[第4年]]*(1+_xlfn.NORM.INV(RAND(),平均報酬率,平均標準差))</f>
        <v>154.01384458967146</v>
      </c>
      <c r="H366" s="2">
        <f ca="1">表格1[[#This Row],[第5年]]*(1+_xlfn.NORM.INV(RAND(),平均報酬率,平均標準差))</f>
        <v>149.69238268868514</v>
      </c>
      <c r="I366" s="2">
        <f ca="1">表格1[[#This Row],[第6年]]*(1+_xlfn.NORM.INV(RAND(),平均報酬率,平均標準差))</f>
        <v>157.3613043282588</v>
      </c>
      <c r="J366" s="2">
        <f ca="1">表格1[[#This Row],[第7年]]*(1+_xlfn.NORM.INV(RAND(),平均報酬率,平均標準差))</f>
        <v>152.56033259982405</v>
      </c>
      <c r="K366" s="2">
        <f ca="1">表格1[[#This Row],[第8年]]*(1+_xlfn.NORM.INV(RAND(),平均報酬率,平均標準差))</f>
        <v>165.31503327794942</v>
      </c>
      <c r="L366" s="2">
        <f ca="1">表格1[[#This Row],[第9年]]*(1+_xlfn.NORM.INV(RAND(),平均報酬率,平均標準差))</f>
        <v>200.06406196384384</v>
      </c>
    </row>
    <row r="367" spans="1:12" x14ac:dyDescent="0.25">
      <c r="A367" s="1">
        <v>339</v>
      </c>
      <c r="B367" s="1">
        <f t="shared" si="5"/>
        <v>100</v>
      </c>
      <c r="C367" s="2">
        <f ca="1">表格1[[#This Row],[期初]]*(1+_xlfn.NORM.INV(RAND(),平均報酬率,平均標準差))</f>
        <v>104.59576002093627</v>
      </c>
      <c r="D367" s="2">
        <f ca="1">表格1[[#This Row],[第1年]]*(1+_xlfn.NORM.INV(RAND(),平均報酬率,平均標準差))</f>
        <v>118.69431685282036</v>
      </c>
      <c r="E367" s="2">
        <f ca="1">表格1[[#This Row],[第2年]]*(1+_xlfn.NORM.INV(RAND(),平均報酬率,平均標準差))</f>
        <v>123.2593352575737</v>
      </c>
      <c r="F367" s="2">
        <f ca="1">表格1[[#This Row],[第3年]]*(1+_xlfn.NORM.INV(RAND(),平均報酬率,平均標準差))</f>
        <v>131.20654861450939</v>
      </c>
      <c r="G367" s="2">
        <f ca="1">表格1[[#This Row],[第4年]]*(1+_xlfn.NORM.INV(RAND(),平均報酬率,平均標準差))</f>
        <v>137.08838460979834</v>
      </c>
      <c r="H367" s="2">
        <f ca="1">表格1[[#This Row],[第5年]]*(1+_xlfn.NORM.INV(RAND(),平均報酬率,平均標準差))</f>
        <v>149.15663318671471</v>
      </c>
      <c r="I367" s="2">
        <f ca="1">表格1[[#This Row],[第6年]]*(1+_xlfn.NORM.INV(RAND(),平均報酬率,平均標準差))</f>
        <v>164.44671932155302</v>
      </c>
      <c r="J367" s="2">
        <f ca="1">表格1[[#This Row],[第7年]]*(1+_xlfn.NORM.INV(RAND(),平均報酬率,平均標準差))</f>
        <v>158.38692676061765</v>
      </c>
      <c r="K367" s="2">
        <f ca="1">表格1[[#This Row],[第8年]]*(1+_xlfn.NORM.INV(RAND(),平均報酬率,平均標準差))</f>
        <v>163.0560165809618</v>
      </c>
      <c r="L367" s="2">
        <f ca="1">表格1[[#This Row],[第9年]]*(1+_xlfn.NORM.INV(RAND(),平均報酬率,平均標準差))</f>
        <v>164.5325931958219</v>
      </c>
    </row>
    <row r="368" spans="1:12" x14ac:dyDescent="0.25">
      <c r="A368" s="1">
        <v>340</v>
      </c>
      <c r="B368" s="1">
        <f t="shared" si="5"/>
        <v>100</v>
      </c>
      <c r="C368" s="2">
        <f ca="1">表格1[[#This Row],[期初]]*(1+_xlfn.NORM.INV(RAND(),平均報酬率,平均標準差))</f>
        <v>114.51155030113993</v>
      </c>
      <c r="D368" s="2">
        <f ca="1">表格1[[#This Row],[第1年]]*(1+_xlfn.NORM.INV(RAND(),平均報酬率,平均標準差))</f>
        <v>127.50979776168448</v>
      </c>
      <c r="E368" s="2">
        <f ca="1">表格1[[#This Row],[第2年]]*(1+_xlfn.NORM.INV(RAND(),平均報酬率,平均標準差))</f>
        <v>135.42817804191475</v>
      </c>
      <c r="F368" s="2">
        <f ca="1">表格1[[#This Row],[第3年]]*(1+_xlfn.NORM.INV(RAND(),平均報酬率,平均標準差))</f>
        <v>149.99918261062163</v>
      </c>
      <c r="G368" s="2">
        <f ca="1">表格1[[#This Row],[第4年]]*(1+_xlfn.NORM.INV(RAND(),平均報酬率,平均標準差))</f>
        <v>164.40673762977107</v>
      </c>
      <c r="H368" s="2">
        <f ca="1">表格1[[#This Row],[第5年]]*(1+_xlfn.NORM.INV(RAND(),平均報酬率,平均標準差))</f>
        <v>175.83676861503173</v>
      </c>
      <c r="I368" s="2">
        <f ca="1">表格1[[#This Row],[第6年]]*(1+_xlfn.NORM.INV(RAND(),平均報酬率,平均標準差))</f>
        <v>191.89508191005046</v>
      </c>
      <c r="J368" s="2">
        <f ca="1">表格1[[#This Row],[第7年]]*(1+_xlfn.NORM.INV(RAND(),平均報酬率,平均標準差))</f>
        <v>191.79700058502678</v>
      </c>
      <c r="K368" s="2">
        <f ca="1">表格1[[#This Row],[第8年]]*(1+_xlfn.NORM.INV(RAND(),平均報酬率,平均標準差))</f>
        <v>242.46144568275125</v>
      </c>
      <c r="L368" s="2">
        <f ca="1">表格1[[#This Row],[第9年]]*(1+_xlfn.NORM.INV(RAND(),平均報酬率,平均標準差))</f>
        <v>262.64057401070062</v>
      </c>
    </row>
    <row r="369" spans="1:12" x14ac:dyDescent="0.25">
      <c r="A369" s="1">
        <v>341</v>
      </c>
      <c r="B369" s="1">
        <f t="shared" si="5"/>
        <v>100</v>
      </c>
      <c r="C369" s="2">
        <f ca="1">表格1[[#This Row],[期初]]*(1+_xlfn.NORM.INV(RAND(),平均報酬率,平均標準差))</f>
        <v>105.98091560058931</v>
      </c>
      <c r="D369" s="2">
        <f ca="1">表格1[[#This Row],[第1年]]*(1+_xlfn.NORM.INV(RAND(),平均報酬率,平均標準差))</f>
        <v>110.68180607443368</v>
      </c>
      <c r="E369" s="2">
        <f ca="1">表格1[[#This Row],[第2年]]*(1+_xlfn.NORM.INV(RAND(),平均報酬率,平均標準差))</f>
        <v>124.95763847402921</v>
      </c>
      <c r="F369" s="2">
        <f ca="1">表格1[[#This Row],[第3年]]*(1+_xlfn.NORM.INV(RAND(),平均報酬率,平均標準差))</f>
        <v>129.46737251492868</v>
      </c>
      <c r="G369" s="2">
        <f ca="1">表格1[[#This Row],[第4年]]*(1+_xlfn.NORM.INV(RAND(),平均報酬率,平均標準差))</f>
        <v>138.26963207783666</v>
      </c>
      <c r="H369" s="2">
        <f ca="1">表格1[[#This Row],[第5年]]*(1+_xlfn.NORM.INV(RAND(),平均報酬率,平均標準差))</f>
        <v>146.1724359961907</v>
      </c>
      <c r="I369" s="2">
        <f ca="1">表格1[[#This Row],[第6年]]*(1+_xlfn.NORM.INV(RAND(),平均報酬率,平均標準差))</f>
        <v>154.54970554307431</v>
      </c>
      <c r="J369" s="2">
        <f ca="1">表格1[[#This Row],[第7年]]*(1+_xlfn.NORM.INV(RAND(),平均報酬率,平均標準差))</f>
        <v>166.49039656504473</v>
      </c>
      <c r="K369" s="2">
        <f ca="1">表格1[[#This Row],[第8年]]*(1+_xlfn.NORM.INV(RAND(),平均報酬率,平均標準差))</f>
        <v>200.21116765324862</v>
      </c>
      <c r="L369" s="2">
        <f ca="1">表格1[[#This Row],[第9年]]*(1+_xlfn.NORM.INV(RAND(),平均報酬率,平均標準差))</f>
        <v>232.80429883125015</v>
      </c>
    </row>
    <row r="370" spans="1:12" x14ac:dyDescent="0.25">
      <c r="A370" s="1">
        <v>342</v>
      </c>
      <c r="B370" s="1">
        <f t="shared" si="5"/>
        <v>100</v>
      </c>
      <c r="C370" s="2">
        <f ca="1">表格1[[#This Row],[期初]]*(1+_xlfn.NORM.INV(RAND(),平均報酬率,平均標準差))</f>
        <v>98.912198993980354</v>
      </c>
      <c r="D370" s="2">
        <f ca="1">表格1[[#This Row],[第1年]]*(1+_xlfn.NORM.INV(RAND(),平均報酬率,平均標準差))</f>
        <v>109.22433382298051</v>
      </c>
      <c r="E370" s="2">
        <f ca="1">表格1[[#This Row],[第2年]]*(1+_xlfn.NORM.INV(RAND(),平均報酬率,平均標準差))</f>
        <v>117.29752724415009</v>
      </c>
      <c r="F370" s="2">
        <f ca="1">表格1[[#This Row],[第3年]]*(1+_xlfn.NORM.INV(RAND(),平均報酬率,平均標準差))</f>
        <v>134.93002501590976</v>
      </c>
      <c r="G370" s="2">
        <f ca="1">表格1[[#This Row],[第4年]]*(1+_xlfn.NORM.INV(RAND(),平均報酬率,平均標準差))</f>
        <v>144.66792802219771</v>
      </c>
      <c r="H370" s="2">
        <f ca="1">表格1[[#This Row],[第5年]]*(1+_xlfn.NORM.INV(RAND(),平均報酬率,平均標準差))</f>
        <v>155.82066139701544</v>
      </c>
      <c r="I370" s="2">
        <f ca="1">表格1[[#This Row],[第6年]]*(1+_xlfn.NORM.INV(RAND(),平均報酬率,平均標準差))</f>
        <v>161.97661840671404</v>
      </c>
      <c r="J370" s="2">
        <f ca="1">表格1[[#This Row],[第7年]]*(1+_xlfn.NORM.INV(RAND(),平均報酬率,平均標準差))</f>
        <v>167.2116441460922</v>
      </c>
      <c r="K370" s="2">
        <f ca="1">表格1[[#This Row],[第8年]]*(1+_xlfn.NORM.INV(RAND(),平均報酬率,平均標準差))</f>
        <v>176.89224172803608</v>
      </c>
      <c r="L370" s="2">
        <f ca="1">表格1[[#This Row],[第9年]]*(1+_xlfn.NORM.INV(RAND(),平均報酬率,平均標準差))</f>
        <v>192.2406381471084</v>
      </c>
    </row>
    <row r="371" spans="1:12" x14ac:dyDescent="0.25">
      <c r="A371" s="1">
        <v>343</v>
      </c>
      <c r="B371" s="1">
        <f t="shared" si="5"/>
        <v>100</v>
      </c>
      <c r="C371" s="2">
        <f ca="1">表格1[[#This Row],[期初]]*(1+_xlfn.NORM.INV(RAND(),平均報酬率,平均標準差))</f>
        <v>120.36698522167926</v>
      </c>
      <c r="D371" s="2">
        <f ca="1">表格1[[#This Row],[第1年]]*(1+_xlfn.NORM.INV(RAND(),平均報酬率,平均標準差))</f>
        <v>133.66075460634906</v>
      </c>
      <c r="E371" s="2">
        <f ca="1">表格1[[#This Row],[第2年]]*(1+_xlfn.NORM.INV(RAND(),平均報酬率,平均標準差))</f>
        <v>151.18000557384588</v>
      </c>
      <c r="F371" s="2">
        <f ca="1">表格1[[#This Row],[第3年]]*(1+_xlfn.NORM.INV(RAND(),平均報酬率,平均標準差))</f>
        <v>158.40684454655567</v>
      </c>
      <c r="G371" s="2">
        <f ca="1">表格1[[#This Row],[第4年]]*(1+_xlfn.NORM.INV(RAND(),平均報酬率,平均標準差))</f>
        <v>173.62944991121293</v>
      </c>
      <c r="H371" s="2">
        <f ca="1">表格1[[#This Row],[第5年]]*(1+_xlfn.NORM.INV(RAND(),平均報酬率,平均標準差))</f>
        <v>183.00849015832532</v>
      </c>
      <c r="I371" s="2">
        <f ca="1">表格1[[#This Row],[第6年]]*(1+_xlfn.NORM.INV(RAND(),平均報酬率,平均標準差))</f>
        <v>174.53913836580372</v>
      </c>
      <c r="J371" s="2">
        <f ca="1">表格1[[#This Row],[第7年]]*(1+_xlfn.NORM.INV(RAND(),平均報酬率,平均標準差))</f>
        <v>186.44011166544456</v>
      </c>
      <c r="K371" s="2">
        <f ca="1">表格1[[#This Row],[第8年]]*(1+_xlfn.NORM.INV(RAND(),平均報酬率,平均標準差))</f>
        <v>197.27587063221114</v>
      </c>
      <c r="L371" s="2">
        <f ca="1">表格1[[#This Row],[第9年]]*(1+_xlfn.NORM.INV(RAND(),平均報酬率,平均標準差))</f>
        <v>214.54391890279371</v>
      </c>
    </row>
    <row r="372" spans="1:12" x14ac:dyDescent="0.25">
      <c r="A372" s="1">
        <v>344</v>
      </c>
      <c r="B372" s="1">
        <f t="shared" si="5"/>
        <v>100</v>
      </c>
      <c r="C372" s="2">
        <f ca="1">表格1[[#This Row],[期初]]*(1+_xlfn.NORM.INV(RAND(),平均報酬率,平均標準差))</f>
        <v>106.49605234972179</v>
      </c>
      <c r="D372" s="2">
        <f ca="1">表格1[[#This Row],[第1年]]*(1+_xlfn.NORM.INV(RAND(),平均報酬率,平均標準差))</f>
        <v>108.14510356020975</v>
      </c>
      <c r="E372" s="2">
        <f ca="1">表格1[[#This Row],[第2年]]*(1+_xlfn.NORM.INV(RAND(),平均報酬率,平均標準差))</f>
        <v>114.06571521426117</v>
      </c>
      <c r="F372" s="2">
        <f ca="1">表格1[[#This Row],[第3年]]*(1+_xlfn.NORM.INV(RAND(),平均報酬率,平均標準差))</f>
        <v>113.2376307346823</v>
      </c>
      <c r="G372" s="2">
        <f ca="1">表格1[[#This Row],[第4年]]*(1+_xlfn.NORM.INV(RAND(),平均報酬率,平均標準差))</f>
        <v>120.46525658479696</v>
      </c>
      <c r="H372" s="2">
        <f ca="1">表格1[[#This Row],[第5年]]*(1+_xlfn.NORM.INV(RAND(),平均報酬率,平均標準差))</f>
        <v>120.18963265469066</v>
      </c>
      <c r="I372" s="2">
        <f ca="1">表格1[[#This Row],[第6年]]*(1+_xlfn.NORM.INV(RAND(),平均報酬率,平均標準差))</f>
        <v>136.52770403483933</v>
      </c>
      <c r="J372" s="2">
        <f ca="1">表格1[[#This Row],[第7年]]*(1+_xlfn.NORM.INV(RAND(),平均報酬率,平均標準差))</f>
        <v>155.22008218553219</v>
      </c>
      <c r="K372" s="2">
        <f ca="1">表格1[[#This Row],[第8年]]*(1+_xlfn.NORM.INV(RAND(),平均報酬率,平均標準差))</f>
        <v>156.60626209389625</v>
      </c>
      <c r="L372" s="2">
        <f ca="1">表格1[[#This Row],[第9年]]*(1+_xlfn.NORM.INV(RAND(),平均報酬率,平均標準差))</f>
        <v>170.96566650692284</v>
      </c>
    </row>
    <row r="373" spans="1:12" x14ac:dyDescent="0.25">
      <c r="A373" s="1">
        <v>345</v>
      </c>
      <c r="B373" s="1">
        <f t="shared" si="5"/>
        <v>100</v>
      </c>
      <c r="C373" s="2">
        <f ca="1">表格1[[#This Row],[期初]]*(1+_xlfn.NORM.INV(RAND(),平均報酬率,平均標準差))</f>
        <v>95.793914095686873</v>
      </c>
      <c r="D373" s="2">
        <f ca="1">表格1[[#This Row],[第1年]]*(1+_xlfn.NORM.INV(RAND(),平均報酬率,平均標準差))</f>
        <v>105.01680838383662</v>
      </c>
      <c r="E373" s="2">
        <f ca="1">表格1[[#This Row],[第2年]]*(1+_xlfn.NORM.INV(RAND(),平均報酬率,平均標準差))</f>
        <v>115.4265998265699</v>
      </c>
      <c r="F373" s="2">
        <f ca="1">表格1[[#This Row],[第3年]]*(1+_xlfn.NORM.INV(RAND(),平均報酬率,平均標準差))</f>
        <v>136.35892005296904</v>
      </c>
      <c r="G373" s="2">
        <f ca="1">表格1[[#This Row],[第4年]]*(1+_xlfn.NORM.INV(RAND(),平均報酬率,平均標準差))</f>
        <v>147.6588389982868</v>
      </c>
      <c r="H373" s="2">
        <f ca="1">表格1[[#This Row],[第5年]]*(1+_xlfn.NORM.INV(RAND(),平均報酬率,平均標準差))</f>
        <v>149.72321458278623</v>
      </c>
      <c r="I373" s="2">
        <f ca="1">表格1[[#This Row],[第6年]]*(1+_xlfn.NORM.INV(RAND(),平均報酬率,平均標準差))</f>
        <v>167.21863483689756</v>
      </c>
      <c r="J373" s="2">
        <f ca="1">表格1[[#This Row],[第7年]]*(1+_xlfn.NORM.INV(RAND(),平均報酬率,平均標準差))</f>
        <v>177.52876891902554</v>
      </c>
      <c r="K373" s="2">
        <f ca="1">表格1[[#This Row],[第8年]]*(1+_xlfn.NORM.INV(RAND(),平均報酬率,平均標準差))</f>
        <v>198.61969600494152</v>
      </c>
      <c r="L373" s="2">
        <f ca="1">表格1[[#This Row],[第9年]]*(1+_xlfn.NORM.INV(RAND(),平均報酬率,平均標準差))</f>
        <v>209.61718141869329</v>
      </c>
    </row>
    <row r="374" spans="1:12" x14ac:dyDescent="0.25">
      <c r="A374" s="1">
        <v>346</v>
      </c>
      <c r="B374" s="1">
        <f t="shared" si="5"/>
        <v>100</v>
      </c>
      <c r="C374" s="2">
        <f ca="1">表格1[[#This Row],[期初]]*(1+_xlfn.NORM.INV(RAND(),平均報酬率,平均標準差))</f>
        <v>103.81651284890081</v>
      </c>
      <c r="D374" s="2">
        <f ca="1">表格1[[#This Row],[第1年]]*(1+_xlfn.NORM.INV(RAND(),平均報酬率,平均標準差))</f>
        <v>111.49369529052818</v>
      </c>
      <c r="E374" s="2">
        <f ca="1">表格1[[#This Row],[第2年]]*(1+_xlfn.NORM.INV(RAND(),平均報酬率,平均標準差))</f>
        <v>120.49196497047464</v>
      </c>
      <c r="F374" s="2">
        <f ca="1">表格1[[#This Row],[第3年]]*(1+_xlfn.NORM.INV(RAND(),平均報酬率,平均標準差))</f>
        <v>136.04864802782336</v>
      </c>
      <c r="G374" s="2">
        <f ca="1">表格1[[#This Row],[第4年]]*(1+_xlfn.NORM.INV(RAND(),平均報酬率,平均標準差))</f>
        <v>151.46576058136873</v>
      </c>
      <c r="H374" s="2">
        <f ca="1">表格1[[#This Row],[第5年]]*(1+_xlfn.NORM.INV(RAND(),平均報酬率,平均標準差))</f>
        <v>167.63255739393108</v>
      </c>
      <c r="I374" s="2">
        <f ca="1">表格1[[#This Row],[第6年]]*(1+_xlfn.NORM.INV(RAND(),平均報酬率,平均標準差))</f>
        <v>174.11804999932349</v>
      </c>
      <c r="J374" s="2">
        <f ca="1">表格1[[#This Row],[第7年]]*(1+_xlfn.NORM.INV(RAND(),平均報酬率,平均標準差))</f>
        <v>189.51514220754441</v>
      </c>
      <c r="K374" s="2">
        <f ca="1">表格1[[#This Row],[第8年]]*(1+_xlfn.NORM.INV(RAND(),平均報酬率,平均標準差))</f>
        <v>206.6855895687178</v>
      </c>
      <c r="L374" s="2">
        <f ca="1">表格1[[#This Row],[第9年]]*(1+_xlfn.NORM.INV(RAND(),平均報酬率,平均標準差))</f>
        <v>228.05892524750774</v>
      </c>
    </row>
    <row r="375" spans="1:12" x14ac:dyDescent="0.25">
      <c r="A375" s="1">
        <v>347</v>
      </c>
      <c r="B375" s="1">
        <f t="shared" si="5"/>
        <v>100</v>
      </c>
      <c r="C375" s="2">
        <f ca="1">表格1[[#This Row],[期初]]*(1+_xlfn.NORM.INV(RAND(),平均報酬率,平均標準差))</f>
        <v>118.85479999592874</v>
      </c>
      <c r="D375" s="2">
        <f ca="1">表格1[[#This Row],[第1年]]*(1+_xlfn.NORM.INV(RAND(),平均報酬率,平均標準差))</f>
        <v>129.04337452509697</v>
      </c>
      <c r="E375" s="2">
        <f ca="1">表格1[[#This Row],[第2年]]*(1+_xlfn.NORM.INV(RAND(),平均報酬率,平均標準差))</f>
        <v>150.99340064407048</v>
      </c>
      <c r="F375" s="2">
        <f ca="1">表格1[[#This Row],[第3年]]*(1+_xlfn.NORM.INV(RAND(),平均報酬率,平均標準差))</f>
        <v>161.49572651365455</v>
      </c>
      <c r="G375" s="2">
        <f ca="1">表格1[[#This Row],[第4年]]*(1+_xlfn.NORM.INV(RAND(),平均報酬率,平均標準差))</f>
        <v>163.13927677047238</v>
      </c>
      <c r="H375" s="2">
        <f ca="1">表格1[[#This Row],[第5年]]*(1+_xlfn.NORM.INV(RAND(),平均報酬率,平均標準差))</f>
        <v>172.13065636749624</v>
      </c>
      <c r="I375" s="2">
        <f ca="1">表格1[[#This Row],[第6年]]*(1+_xlfn.NORM.INV(RAND(),平均報酬率,平均標準差))</f>
        <v>173.59696563844034</v>
      </c>
      <c r="J375" s="2">
        <f ca="1">表格1[[#This Row],[第7年]]*(1+_xlfn.NORM.INV(RAND(),平均報酬率,平均標準差))</f>
        <v>173.97302194711699</v>
      </c>
      <c r="K375" s="2">
        <f ca="1">表格1[[#This Row],[第8年]]*(1+_xlfn.NORM.INV(RAND(),平均報酬率,平均標準差))</f>
        <v>191.78217510048901</v>
      </c>
      <c r="L375" s="2">
        <f ca="1">表格1[[#This Row],[第9年]]*(1+_xlfn.NORM.INV(RAND(),平均報酬率,平均標準差))</f>
        <v>202.89671550672145</v>
      </c>
    </row>
    <row r="376" spans="1:12" x14ac:dyDescent="0.25">
      <c r="A376" s="1">
        <v>348</v>
      </c>
      <c r="B376" s="1">
        <f t="shared" si="5"/>
        <v>100</v>
      </c>
      <c r="C376" s="2">
        <f ca="1">表格1[[#This Row],[期初]]*(1+_xlfn.NORM.INV(RAND(),平均報酬率,平均標準差))</f>
        <v>99.823772993811247</v>
      </c>
      <c r="D376" s="2">
        <f ca="1">表格1[[#This Row],[第1年]]*(1+_xlfn.NORM.INV(RAND(),平均報酬率,平均標準差))</f>
        <v>102.57626593189391</v>
      </c>
      <c r="E376" s="2">
        <f ca="1">表格1[[#This Row],[第2年]]*(1+_xlfn.NORM.INV(RAND(),平均報酬率,平均標準差))</f>
        <v>111.44408156640438</v>
      </c>
      <c r="F376" s="2">
        <f ca="1">表格1[[#This Row],[第3年]]*(1+_xlfn.NORM.INV(RAND(),平均報酬率,平均標準差))</f>
        <v>120.34277358765921</v>
      </c>
      <c r="G376" s="2">
        <f ca="1">表格1[[#This Row],[第4年]]*(1+_xlfn.NORM.INV(RAND(),平均報酬率,平均標準差))</f>
        <v>135.31617307494739</v>
      </c>
      <c r="H376" s="2">
        <f ca="1">表格1[[#This Row],[第5年]]*(1+_xlfn.NORM.INV(RAND(),平均報酬率,平均標準差))</f>
        <v>146.6944403064187</v>
      </c>
      <c r="I376" s="2">
        <f ca="1">表格1[[#This Row],[第6年]]*(1+_xlfn.NORM.INV(RAND(),平均報酬率,平均標準差))</f>
        <v>123.95529050633057</v>
      </c>
      <c r="J376" s="2">
        <f ca="1">表格1[[#This Row],[第7年]]*(1+_xlfn.NORM.INV(RAND(),平均報酬率,平均標準差))</f>
        <v>132.5007658146196</v>
      </c>
      <c r="K376" s="2">
        <f ca="1">表格1[[#This Row],[第8年]]*(1+_xlfn.NORM.INV(RAND(),平均報酬率,平均標準差))</f>
        <v>127.30755923260813</v>
      </c>
      <c r="L376" s="2">
        <f ca="1">表格1[[#This Row],[第9年]]*(1+_xlfn.NORM.INV(RAND(),平均報酬率,平均標準差))</f>
        <v>133.60227034561098</v>
      </c>
    </row>
    <row r="377" spans="1:12" x14ac:dyDescent="0.25">
      <c r="A377" s="1">
        <v>349</v>
      </c>
      <c r="B377" s="1">
        <f t="shared" si="5"/>
        <v>100</v>
      </c>
      <c r="C377" s="2">
        <f ca="1">表格1[[#This Row],[期初]]*(1+_xlfn.NORM.INV(RAND(),平均報酬率,平均標準差))</f>
        <v>97.035927286437669</v>
      </c>
      <c r="D377" s="2">
        <f ca="1">表格1[[#This Row],[第1年]]*(1+_xlfn.NORM.INV(RAND(),平均報酬率,平均標準差))</f>
        <v>90.214972374057751</v>
      </c>
      <c r="E377" s="2">
        <f ca="1">表格1[[#This Row],[第2年]]*(1+_xlfn.NORM.INV(RAND(),平均報酬率,平均標準差))</f>
        <v>92.584525900662712</v>
      </c>
      <c r="F377" s="2">
        <f ca="1">表格1[[#This Row],[第3年]]*(1+_xlfn.NORM.INV(RAND(),平均報酬率,平均標準差))</f>
        <v>90.656009451428844</v>
      </c>
      <c r="G377" s="2">
        <f ca="1">表格1[[#This Row],[第4年]]*(1+_xlfn.NORM.INV(RAND(),平均報酬率,平均標準差))</f>
        <v>102.84493628658396</v>
      </c>
      <c r="H377" s="2">
        <f ca="1">表格1[[#This Row],[第5年]]*(1+_xlfn.NORM.INV(RAND(),平均報酬率,平均標準差))</f>
        <v>106.29356493900296</v>
      </c>
      <c r="I377" s="2">
        <f ca="1">表格1[[#This Row],[第6年]]*(1+_xlfn.NORM.INV(RAND(),平均報酬率,平均標準差))</f>
        <v>120.52000561910606</v>
      </c>
      <c r="J377" s="2">
        <f ca="1">表格1[[#This Row],[第7年]]*(1+_xlfn.NORM.INV(RAND(),平均報酬率,平均標準差))</f>
        <v>137.87088074882845</v>
      </c>
      <c r="K377" s="2">
        <f ca="1">表格1[[#This Row],[第8年]]*(1+_xlfn.NORM.INV(RAND(),平均報酬率,平均標準差))</f>
        <v>154.64144046879673</v>
      </c>
      <c r="L377" s="2">
        <f ca="1">表格1[[#This Row],[第9年]]*(1+_xlfn.NORM.INV(RAND(),平均報酬率,平均標準差))</f>
        <v>172.90294843102356</v>
      </c>
    </row>
    <row r="378" spans="1:12" x14ac:dyDescent="0.25">
      <c r="A378" s="1">
        <v>350</v>
      </c>
      <c r="B378" s="1">
        <f t="shared" si="5"/>
        <v>100</v>
      </c>
      <c r="C378" s="2">
        <f ca="1">表格1[[#This Row],[期初]]*(1+_xlfn.NORM.INV(RAND(),平均報酬率,平均標準差))</f>
        <v>97.313429849075106</v>
      </c>
      <c r="D378" s="2">
        <f ca="1">表格1[[#This Row],[第1年]]*(1+_xlfn.NORM.INV(RAND(),平均報酬率,平均標準差))</f>
        <v>103.41650238433533</v>
      </c>
      <c r="E378" s="2">
        <f ca="1">表格1[[#This Row],[第2年]]*(1+_xlfn.NORM.INV(RAND(),平均報酬率,平均標準差))</f>
        <v>111.61804772407473</v>
      </c>
      <c r="F378" s="2">
        <f ca="1">表格1[[#This Row],[第3年]]*(1+_xlfn.NORM.INV(RAND(),平均報酬率,平均標準差))</f>
        <v>125.40633653794634</v>
      </c>
      <c r="G378" s="2">
        <f ca="1">表格1[[#This Row],[第4年]]*(1+_xlfn.NORM.INV(RAND(),平均報酬率,平均標準差))</f>
        <v>124.03323512711496</v>
      </c>
      <c r="H378" s="2">
        <f ca="1">表格1[[#This Row],[第5年]]*(1+_xlfn.NORM.INV(RAND(),平均報酬率,平均標準差))</f>
        <v>134.53534325490244</v>
      </c>
      <c r="I378" s="2">
        <f ca="1">表格1[[#This Row],[第6年]]*(1+_xlfn.NORM.INV(RAND(),平均報酬率,平均標準差))</f>
        <v>140.43635985174106</v>
      </c>
      <c r="J378" s="2">
        <f ca="1">表格1[[#This Row],[第7年]]*(1+_xlfn.NORM.INV(RAND(),平均報酬率,平均標準差))</f>
        <v>159.93949406359138</v>
      </c>
      <c r="K378" s="2">
        <f ca="1">表格1[[#This Row],[第8年]]*(1+_xlfn.NORM.INV(RAND(),平均報酬率,平均標準差))</f>
        <v>193.38224038494104</v>
      </c>
      <c r="L378" s="2">
        <f ca="1">表格1[[#This Row],[第9年]]*(1+_xlfn.NORM.INV(RAND(),平均報酬率,平均標準差))</f>
        <v>212.01894436663875</v>
      </c>
    </row>
    <row r="379" spans="1:12" x14ac:dyDescent="0.25">
      <c r="A379" s="1">
        <v>351</v>
      </c>
      <c r="B379" s="1">
        <f t="shared" si="5"/>
        <v>100</v>
      </c>
      <c r="C379" s="2">
        <f ca="1">表格1[[#This Row],[期初]]*(1+_xlfn.NORM.INV(RAND(),平均報酬率,平均標準差))</f>
        <v>107.0290467367272</v>
      </c>
      <c r="D379" s="2">
        <f ca="1">表格1[[#This Row],[第1年]]*(1+_xlfn.NORM.INV(RAND(),平均報酬率,平均標準差))</f>
        <v>119.50289596225623</v>
      </c>
      <c r="E379" s="2">
        <f ca="1">表格1[[#This Row],[第2年]]*(1+_xlfn.NORM.INV(RAND(),平均報酬率,平均標準差))</f>
        <v>131.37542796417546</v>
      </c>
      <c r="F379" s="2">
        <f ca="1">表格1[[#This Row],[第3年]]*(1+_xlfn.NORM.INV(RAND(),平均報酬率,平均標準差))</f>
        <v>144.46780070595381</v>
      </c>
      <c r="G379" s="2">
        <f ca="1">表格1[[#This Row],[第4年]]*(1+_xlfn.NORM.INV(RAND(),平均報酬率,平均標準差))</f>
        <v>146.14900176474043</v>
      </c>
      <c r="H379" s="2">
        <f ca="1">表格1[[#This Row],[第5年]]*(1+_xlfn.NORM.INV(RAND(),平均報酬率,平均標準差))</f>
        <v>150.68400149708268</v>
      </c>
      <c r="I379" s="2">
        <f ca="1">表格1[[#This Row],[第6年]]*(1+_xlfn.NORM.INV(RAND(),平均報酬率,平均標準差))</f>
        <v>151.86528317810064</v>
      </c>
      <c r="J379" s="2">
        <f ca="1">表格1[[#This Row],[第7年]]*(1+_xlfn.NORM.INV(RAND(),平均報酬率,平均標準差))</f>
        <v>154.50177243709712</v>
      </c>
      <c r="K379" s="2">
        <f ca="1">表格1[[#This Row],[第8年]]*(1+_xlfn.NORM.INV(RAND(),平均報酬率,平均標準差))</f>
        <v>168.40849366414417</v>
      </c>
      <c r="L379" s="2">
        <f ca="1">表格1[[#This Row],[第9年]]*(1+_xlfn.NORM.INV(RAND(),平均報酬率,平均標準差))</f>
        <v>181.86561429650476</v>
      </c>
    </row>
    <row r="380" spans="1:12" x14ac:dyDescent="0.25">
      <c r="A380" s="1">
        <v>352</v>
      </c>
      <c r="B380" s="1">
        <f t="shared" si="5"/>
        <v>100</v>
      </c>
      <c r="C380" s="2">
        <f ca="1">表格1[[#This Row],[期初]]*(1+_xlfn.NORM.INV(RAND(),平均報酬率,平均標準差))</f>
        <v>112.11214612988583</v>
      </c>
      <c r="D380" s="2">
        <f ca="1">表格1[[#This Row],[第1年]]*(1+_xlfn.NORM.INV(RAND(),平均報酬率,平均標準差))</f>
        <v>122.71538076594067</v>
      </c>
      <c r="E380" s="2">
        <f ca="1">表格1[[#This Row],[第2年]]*(1+_xlfn.NORM.INV(RAND(),平均報酬率,平均標準差))</f>
        <v>132.95671548321684</v>
      </c>
      <c r="F380" s="2">
        <f ca="1">表格1[[#This Row],[第3年]]*(1+_xlfn.NORM.INV(RAND(),平均報酬率,平均標準差))</f>
        <v>148.17108945262046</v>
      </c>
      <c r="G380" s="2">
        <f ca="1">表格1[[#This Row],[第4年]]*(1+_xlfn.NORM.INV(RAND(),平均報酬率,平均標準差))</f>
        <v>166.51430123318809</v>
      </c>
      <c r="H380" s="2">
        <f ca="1">表格1[[#This Row],[第5年]]*(1+_xlfn.NORM.INV(RAND(),平均報酬率,平均標準差))</f>
        <v>187.3731363892222</v>
      </c>
      <c r="I380" s="2">
        <f ca="1">表格1[[#This Row],[第6年]]*(1+_xlfn.NORM.INV(RAND(),平均報酬率,平均標準差))</f>
        <v>200.75396579881462</v>
      </c>
      <c r="J380" s="2">
        <f ca="1">表格1[[#This Row],[第7年]]*(1+_xlfn.NORM.INV(RAND(),平均報酬率,平均標準差))</f>
        <v>207.27493340131957</v>
      </c>
      <c r="K380" s="2">
        <f ca="1">表格1[[#This Row],[第8年]]*(1+_xlfn.NORM.INV(RAND(),平均報酬率,平均標準差))</f>
        <v>228.55412320877187</v>
      </c>
      <c r="L380" s="2">
        <f ca="1">表格1[[#This Row],[第9年]]*(1+_xlfn.NORM.INV(RAND(),平均報酬率,平均標準差))</f>
        <v>256.89665992970174</v>
      </c>
    </row>
    <row r="381" spans="1:12" x14ac:dyDescent="0.25">
      <c r="A381" s="1">
        <v>353</v>
      </c>
      <c r="B381" s="1">
        <f t="shared" si="5"/>
        <v>100</v>
      </c>
      <c r="C381" s="2">
        <f ca="1">表格1[[#This Row],[期初]]*(1+_xlfn.NORM.INV(RAND(),平均報酬率,平均標準差))</f>
        <v>110.1676270274728</v>
      </c>
      <c r="D381" s="2">
        <f ca="1">表格1[[#This Row],[第1年]]*(1+_xlfn.NORM.INV(RAND(),平均報酬率,平均標準差))</f>
        <v>125.27354002973054</v>
      </c>
      <c r="E381" s="2">
        <f ca="1">表格1[[#This Row],[第2年]]*(1+_xlfn.NORM.INV(RAND(),平均報酬率,平均標準差))</f>
        <v>131.58794714068077</v>
      </c>
      <c r="F381" s="2">
        <f ca="1">表格1[[#This Row],[第3年]]*(1+_xlfn.NORM.INV(RAND(),平均報酬率,平均標準差))</f>
        <v>151.41891149425282</v>
      </c>
      <c r="G381" s="2">
        <f ca="1">表格1[[#This Row],[第4年]]*(1+_xlfn.NORM.INV(RAND(),平均報酬率,平均標準差))</f>
        <v>158.08172507455467</v>
      </c>
      <c r="H381" s="2">
        <f ca="1">表格1[[#This Row],[第5年]]*(1+_xlfn.NORM.INV(RAND(),平均報酬率,平均標準差))</f>
        <v>170.18828375140396</v>
      </c>
      <c r="I381" s="2">
        <f ca="1">表格1[[#This Row],[第6年]]*(1+_xlfn.NORM.INV(RAND(),平均報酬率,平均標準差))</f>
        <v>179.144295085545</v>
      </c>
      <c r="J381" s="2">
        <f ca="1">表格1[[#This Row],[第7年]]*(1+_xlfn.NORM.INV(RAND(),平均報酬率,平均標準差))</f>
        <v>185.60476959972311</v>
      </c>
      <c r="K381" s="2">
        <f ca="1">表格1[[#This Row],[第8年]]*(1+_xlfn.NORM.INV(RAND(),平均報酬率,平均標準差))</f>
        <v>202.19399034209547</v>
      </c>
      <c r="L381" s="2">
        <f ca="1">表格1[[#This Row],[第9年]]*(1+_xlfn.NORM.INV(RAND(),平均報酬率,平均標準差))</f>
        <v>221.43481135677754</v>
      </c>
    </row>
    <row r="382" spans="1:12" x14ac:dyDescent="0.25">
      <c r="A382" s="1">
        <v>354</v>
      </c>
      <c r="B382" s="1">
        <f t="shared" si="5"/>
        <v>100</v>
      </c>
      <c r="C382" s="2">
        <f ca="1">表格1[[#This Row],[期初]]*(1+_xlfn.NORM.INV(RAND(),平均報酬率,平均標準差))</f>
        <v>102.16133894526804</v>
      </c>
      <c r="D382" s="2">
        <f ca="1">表格1[[#This Row],[第1年]]*(1+_xlfn.NORM.INV(RAND(),平均報酬率,平均標準差))</f>
        <v>102.66162315283844</v>
      </c>
      <c r="E382" s="2">
        <f ca="1">表格1[[#This Row],[第2年]]*(1+_xlfn.NORM.INV(RAND(),平均報酬率,平均標準差))</f>
        <v>117.81805264318756</v>
      </c>
      <c r="F382" s="2">
        <f ca="1">表格1[[#This Row],[第3年]]*(1+_xlfn.NORM.INV(RAND(),平均報酬率,平均標準差))</f>
        <v>130.09454235787672</v>
      </c>
      <c r="G382" s="2">
        <f ca="1">表格1[[#This Row],[第4年]]*(1+_xlfn.NORM.INV(RAND(),平均報酬率,平均標準差))</f>
        <v>134.8286386885222</v>
      </c>
      <c r="H382" s="2">
        <f ca="1">表格1[[#This Row],[第5年]]*(1+_xlfn.NORM.INV(RAND(),平均報酬率,平均標準差))</f>
        <v>133.66207197241488</v>
      </c>
      <c r="I382" s="2">
        <f ca="1">表格1[[#This Row],[第6年]]*(1+_xlfn.NORM.INV(RAND(),平均報酬率,平均標準差))</f>
        <v>146.3868849748275</v>
      </c>
      <c r="J382" s="2">
        <f ca="1">表格1[[#This Row],[第7年]]*(1+_xlfn.NORM.INV(RAND(),平均報酬率,平均標準差))</f>
        <v>144.99560574344534</v>
      </c>
      <c r="K382" s="2">
        <f ca="1">表格1[[#This Row],[第8年]]*(1+_xlfn.NORM.INV(RAND(),平均報酬率,平均標準差))</f>
        <v>159.62126437176406</v>
      </c>
      <c r="L382" s="2">
        <f ca="1">表格1[[#This Row],[第9年]]*(1+_xlfn.NORM.INV(RAND(),平均報酬率,平均標準差))</f>
        <v>177.7715488117021</v>
      </c>
    </row>
    <row r="383" spans="1:12" x14ac:dyDescent="0.25">
      <c r="A383" s="1">
        <v>355</v>
      </c>
      <c r="B383" s="1">
        <f t="shared" si="5"/>
        <v>100</v>
      </c>
      <c r="C383" s="2">
        <f ca="1">表格1[[#This Row],[期初]]*(1+_xlfn.NORM.INV(RAND(),平均報酬率,平均標準差))</f>
        <v>97.41001699150172</v>
      </c>
      <c r="D383" s="2">
        <f ca="1">表格1[[#This Row],[第1年]]*(1+_xlfn.NORM.INV(RAND(),平均報酬率,平均標準差))</f>
        <v>99.984267582944995</v>
      </c>
      <c r="E383" s="2">
        <f ca="1">表格1[[#This Row],[第2年]]*(1+_xlfn.NORM.INV(RAND(),平均報酬率,平均標準差))</f>
        <v>109.57014477221004</v>
      </c>
      <c r="F383" s="2">
        <f ca="1">表格1[[#This Row],[第3年]]*(1+_xlfn.NORM.INV(RAND(),平均報酬率,平均標準差))</f>
        <v>104.13455159717051</v>
      </c>
      <c r="G383" s="2">
        <f ca="1">表格1[[#This Row],[第4年]]*(1+_xlfn.NORM.INV(RAND(),平均報酬率,平均標準差))</f>
        <v>114.62863068045799</v>
      </c>
      <c r="H383" s="2">
        <f ca="1">表格1[[#This Row],[第5年]]*(1+_xlfn.NORM.INV(RAND(),平均報酬率,平均標準差))</f>
        <v>119.943426996841</v>
      </c>
      <c r="I383" s="2">
        <f ca="1">表格1[[#This Row],[第6年]]*(1+_xlfn.NORM.INV(RAND(),平均報酬率,平均標準差))</f>
        <v>142.8793672209344</v>
      </c>
      <c r="J383" s="2">
        <f ca="1">表格1[[#This Row],[第7年]]*(1+_xlfn.NORM.INV(RAND(),平均報酬率,平均標準差))</f>
        <v>147.51574337995172</v>
      </c>
      <c r="K383" s="2">
        <f ca="1">表格1[[#This Row],[第8年]]*(1+_xlfn.NORM.INV(RAND(),平均報酬率,平均標準差))</f>
        <v>156.19615697140404</v>
      </c>
      <c r="L383" s="2">
        <f ca="1">表格1[[#This Row],[第9年]]*(1+_xlfn.NORM.INV(RAND(),平均報酬率,平均標準差))</f>
        <v>182.96423536714451</v>
      </c>
    </row>
    <row r="384" spans="1:12" x14ac:dyDescent="0.25">
      <c r="A384" s="1">
        <v>356</v>
      </c>
      <c r="B384" s="1">
        <f t="shared" si="5"/>
        <v>100</v>
      </c>
      <c r="C384" s="2">
        <f ca="1">表格1[[#This Row],[期初]]*(1+_xlfn.NORM.INV(RAND(),平均報酬率,平均標準差))</f>
        <v>112.68248248211168</v>
      </c>
      <c r="D384" s="2">
        <f ca="1">表格1[[#This Row],[第1年]]*(1+_xlfn.NORM.INV(RAND(),平均報酬率,平均標準差))</f>
        <v>120.63893376497826</v>
      </c>
      <c r="E384" s="2">
        <f ca="1">表格1[[#This Row],[第2年]]*(1+_xlfn.NORM.INV(RAND(),平均報酬率,平均標準差))</f>
        <v>134.624665742644</v>
      </c>
      <c r="F384" s="2">
        <f ca="1">表格1[[#This Row],[第3年]]*(1+_xlfn.NORM.INV(RAND(),平均報酬率,平均標準差))</f>
        <v>155.54947515121285</v>
      </c>
      <c r="G384" s="2">
        <f ca="1">表格1[[#This Row],[第4年]]*(1+_xlfn.NORM.INV(RAND(),平均報酬率,平均標準差))</f>
        <v>174.47482753302072</v>
      </c>
      <c r="H384" s="2">
        <f ca="1">表格1[[#This Row],[第5年]]*(1+_xlfn.NORM.INV(RAND(),平均報酬率,平均標準差))</f>
        <v>195.92002682093042</v>
      </c>
      <c r="I384" s="2">
        <f ca="1">表格1[[#This Row],[第6年]]*(1+_xlfn.NORM.INV(RAND(),平均報酬率,平均標準差))</f>
        <v>198.35622091138453</v>
      </c>
      <c r="J384" s="2">
        <f ca="1">表格1[[#This Row],[第7年]]*(1+_xlfn.NORM.INV(RAND(),平均報酬率,平均標準差))</f>
        <v>202.19699233873408</v>
      </c>
      <c r="K384" s="2">
        <f ca="1">表格1[[#This Row],[第8年]]*(1+_xlfn.NORM.INV(RAND(),平均報酬率,平均標準差))</f>
        <v>213.84621310603697</v>
      </c>
      <c r="L384" s="2">
        <f ca="1">表格1[[#This Row],[第9年]]*(1+_xlfn.NORM.INV(RAND(),平均報酬率,平均標準差))</f>
        <v>212.96629708647822</v>
      </c>
    </row>
    <row r="385" spans="1:12" x14ac:dyDescent="0.25">
      <c r="A385" s="1">
        <v>357</v>
      </c>
      <c r="B385" s="1">
        <f t="shared" si="5"/>
        <v>100</v>
      </c>
      <c r="C385" s="2">
        <f ca="1">表格1[[#This Row],[期初]]*(1+_xlfn.NORM.INV(RAND(),平均報酬率,平均標準差))</f>
        <v>105.97614386343088</v>
      </c>
      <c r="D385" s="2">
        <f ca="1">表格1[[#This Row],[第1年]]*(1+_xlfn.NORM.INV(RAND(),平均報酬率,平均標準差))</f>
        <v>118.24509960352506</v>
      </c>
      <c r="E385" s="2">
        <f ca="1">表格1[[#This Row],[第2年]]*(1+_xlfn.NORM.INV(RAND(),平均報酬率,平均標準差))</f>
        <v>129.44768550893062</v>
      </c>
      <c r="F385" s="2">
        <f ca="1">表格1[[#This Row],[第3年]]*(1+_xlfn.NORM.INV(RAND(),平均報酬率,平均標準差))</f>
        <v>145.50611144891025</v>
      </c>
      <c r="G385" s="2">
        <f ca="1">表格1[[#This Row],[第4年]]*(1+_xlfn.NORM.INV(RAND(),平均報酬率,平均標準差))</f>
        <v>155.19064478503893</v>
      </c>
      <c r="H385" s="2">
        <f ca="1">表格1[[#This Row],[第5年]]*(1+_xlfn.NORM.INV(RAND(),平均報酬率,平均標準差))</f>
        <v>153.55446701122264</v>
      </c>
      <c r="I385" s="2">
        <f ca="1">表格1[[#This Row],[第6年]]*(1+_xlfn.NORM.INV(RAND(),平均報酬率,平均標準差))</f>
        <v>174.19865482079825</v>
      </c>
      <c r="J385" s="2">
        <f ca="1">表格1[[#This Row],[第7年]]*(1+_xlfn.NORM.INV(RAND(),平均報酬率,平均標準差))</f>
        <v>188.59700091507921</v>
      </c>
      <c r="K385" s="2">
        <f ca="1">表格1[[#This Row],[第8年]]*(1+_xlfn.NORM.INV(RAND(),平均報酬率,平均標準差))</f>
        <v>203.5155931142225</v>
      </c>
      <c r="L385" s="2">
        <f ca="1">表格1[[#This Row],[第9年]]*(1+_xlfn.NORM.INV(RAND(),平均報酬率,平均標準差))</f>
        <v>210.01813336269808</v>
      </c>
    </row>
    <row r="386" spans="1:12" x14ac:dyDescent="0.25">
      <c r="A386" s="1">
        <v>358</v>
      </c>
      <c r="B386" s="1">
        <f t="shared" si="5"/>
        <v>100</v>
      </c>
      <c r="C386" s="2">
        <f ca="1">表格1[[#This Row],[期初]]*(1+_xlfn.NORM.INV(RAND(),平均報酬率,平均標準差))</f>
        <v>108.69031017979086</v>
      </c>
      <c r="D386" s="2">
        <f ca="1">表格1[[#This Row],[第1年]]*(1+_xlfn.NORM.INV(RAND(),平均報酬率,平均標準差))</f>
        <v>120.23937252498042</v>
      </c>
      <c r="E386" s="2">
        <f ca="1">表格1[[#This Row],[第2年]]*(1+_xlfn.NORM.INV(RAND(),平均報酬率,平均標準差))</f>
        <v>122.94752969004026</v>
      </c>
      <c r="F386" s="2">
        <f ca="1">表格1[[#This Row],[第3年]]*(1+_xlfn.NORM.INV(RAND(),平均報酬率,平均標準差))</f>
        <v>140.68685413266368</v>
      </c>
      <c r="G386" s="2">
        <f ca="1">表格1[[#This Row],[第4年]]*(1+_xlfn.NORM.INV(RAND(),平均報酬率,平均標準差))</f>
        <v>148.78528715292362</v>
      </c>
      <c r="H386" s="2">
        <f ca="1">表格1[[#This Row],[第5年]]*(1+_xlfn.NORM.INV(RAND(),平均報酬率,平均標準差))</f>
        <v>162.85886828600655</v>
      </c>
      <c r="I386" s="2">
        <f ca="1">表格1[[#This Row],[第6年]]*(1+_xlfn.NORM.INV(RAND(),平均報酬率,平均標準差))</f>
        <v>191.96633939352319</v>
      </c>
      <c r="J386" s="2">
        <f ca="1">表格1[[#This Row],[第7年]]*(1+_xlfn.NORM.INV(RAND(),平均報酬率,平均標準差))</f>
        <v>205.91387365770754</v>
      </c>
      <c r="K386" s="2">
        <f ca="1">表格1[[#This Row],[第8年]]*(1+_xlfn.NORM.INV(RAND(),平均報酬率,平均標準差))</f>
        <v>212.57343964583953</v>
      </c>
      <c r="L386" s="2">
        <f ca="1">表格1[[#This Row],[第9年]]*(1+_xlfn.NORM.INV(RAND(),平均報酬率,平均標準差))</f>
        <v>226.62759753619375</v>
      </c>
    </row>
    <row r="387" spans="1:12" x14ac:dyDescent="0.25">
      <c r="A387" s="1">
        <v>359</v>
      </c>
      <c r="B387" s="1">
        <f t="shared" si="5"/>
        <v>100</v>
      </c>
      <c r="C387" s="2">
        <f ca="1">表格1[[#This Row],[期初]]*(1+_xlfn.NORM.INV(RAND(),平均報酬率,平均標準差))</f>
        <v>108.44198299754466</v>
      </c>
      <c r="D387" s="2">
        <f ca="1">表格1[[#This Row],[第1年]]*(1+_xlfn.NORM.INV(RAND(),平均報酬率,平均標準差))</f>
        <v>116.39668477745732</v>
      </c>
      <c r="E387" s="2">
        <f ca="1">表格1[[#This Row],[第2年]]*(1+_xlfn.NORM.INV(RAND(),平均報酬率,平均標準差))</f>
        <v>125.45084450294192</v>
      </c>
      <c r="F387" s="2">
        <f ca="1">表格1[[#This Row],[第3年]]*(1+_xlfn.NORM.INV(RAND(),平均報酬率,平均標準差))</f>
        <v>125.63297389405719</v>
      </c>
      <c r="G387" s="2">
        <f ca="1">表格1[[#This Row],[第4年]]*(1+_xlfn.NORM.INV(RAND(),平均報酬率,平均標準差))</f>
        <v>132.59520945641518</v>
      </c>
      <c r="H387" s="2">
        <f ca="1">表格1[[#This Row],[第5年]]*(1+_xlfn.NORM.INV(RAND(),平均報酬率,平均標準差))</f>
        <v>152.63589680472998</v>
      </c>
      <c r="I387" s="2">
        <f ca="1">表格1[[#This Row],[第6年]]*(1+_xlfn.NORM.INV(RAND(),平均報酬率,平均標準差))</f>
        <v>174.80621274039663</v>
      </c>
      <c r="J387" s="2">
        <f ca="1">表格1[[#This Row],[第7年]]*(1+_xlfn.NORM.INV(RAND(),平均報酬率,平均標準差))</f>
        <v>202.36505357731502</v>
      </c>
      <c r="K387" s="2">
        <f ca="1">表格1[[#This Row],[第8年]]*(1+_xlfn.NORM.INV(RAND(),平均報酬率,平均標準差))</f>
        <v>226.3352759211767</v>
      </c>
      <c r="L387" s="2">
        <f ca="1">表格1[[#This Row],[第9年]]*(1+_xlfn.NORM.INV(RAND(),平均報酬率,平均標準差))</f>
        <v>245.73538559750801</v>
      </c>
    </row>
    <row r="388" spans="1:12" x14ac:dyDescent="0.25">
      <c r="A388" s="1">
        <v>360</v>
      </c>
      <c r="B388" s="1">
        <f t="shared" si="5"/>
        <v>100</v>
      </c>
      <c r="C388" s="2">
        <f ca="1">表格1[[#This Row],[期初]]*(1+_xlfn.NORM.INV(RAND(),平均報酬率,平均標準差))</f>
        <v>104.33033357863664</v>
      </c>
      <c r="D388" s="2">
        <f ca="1">表格1[[#This Row],[第1年]]*(1+_xlfn.NORM.INV(RAND(),平均報酬率,平均標準差))</f>
        <v>103.69855344463912</v>
      </c>
      <c r="E388" s="2">
        <f ca="1">表格1[[#This Row],[第2年]]*(1+_xlfn.NORM.INV(RAND(),平均報酬率,平均標準差))</f>
        <v>118.71797081119328</v>
      </c>
      <c r="F388" s="2">
        <f ca="1">表格1[[#This Row],[第3年]]*(1+_xlfn.NORM.INV(RAND(),平均報酬率,平均標準差))</f>
        <v>114.92911933253203</v>
      </c>
      <c r="G388" s="2">
        <f ca="1">表格1[[#This Row],[第4年]]*(1+_xlfn.NORM.INV(RAND(),平均報酬率,平均標準差))</f>
        <v>121.99838696272072</v>
      </c>
      <c r="H388" s="2">
        <f ca="1">表格1[[#This Row],[第5年]]*(1+_xlfn.NORM.INV(RAND(),平均報酬率,平均標準差))</f>
        <v>121.07578758315556</v>
      </c>
      <c r="I388" s="2">
        <f ca="1">表格1[[#This Row],[第6年]]*(1+_xlfn.NORM.INV(RAND(),平均報酬率,平均標準差))</f>
        <v>124.68654107761921</v>
      </c>
      <c r="J388" s="2">
        <f ca="1">表格1[[#This Row],[第7年]]*(1+_xlfn.NORM.INV(RAND(),平均報酬率,平均標準差))</f>
        <v>129.3870184082831</v>
      </c>
      <c r="K388" s="2">
        <f ca="1">表格1[[#This Row],[第8年]]*(1+_xlfn.NORM.INV(RAND(),平均報酬率,平均標準差))</f>
        <v>133.43552595697079</v>
      </c>
      <c r="L388" s="2">
        <f ca="1">表格1[[#This Row],[第9年]]*(1+_xlfn.NORM.INV(RAND(),平均報酬率,平均標準差))</f>
        <v>120.82616888662862</v>
      </c>
    </row>
    <row r="389" spans="1:12" x14ac:dyDescent="0.25">
      <c r="A389" s="1">
        <v>361</v>
      </c>
      <c r="B389" s="1">
        <f t="shared" si="5"/>
        <v>100</v>
      </c>
      <c r="C389" s="2">
        <f ca="1">表格1[[#This Row],[期初]]*(1+_xlfn.NORM.INV(RAND(),平均報酬率,平均標準差))</f>
        <v>109.46163632757656</v>
      </c>
      <c r="D389" s="2">
        <f ca="1">表格1[[#This Row],[第1年]]*(1+_xlfn.NORM.INV(RAND(),平均報酬率,平均標準差))</f>
        <v>121.05146682529049</v>
      </c>
      <c r="E389" s="2">
        <f ca="1">表格1[[#This Row],[第2年]]*(1+_xlfn.NORM.INV(RAND(),平均報酬率,平均標準差))</f>
        <v>132.98646774932882</v>
      </c>
      <c r="F389" s="2">
        <f ca="1">表格1[[#This Row],[第3年]]*(1+_xlfn.NORM.INV(RAND(),平均報酬率,平均標準差))</f>
        <v>135.62822367717786</v>
      </c>
      <c r="G389" s="2">
        <f ca="1">表格1[[#This Row],[第4年]]*(1+_xlfn.NORM.INV(RAND(),平均報酬率,平均標準差))</f>
        <v>135.87167872482894</v>
      </c>
      <c r="H389" s="2">
        <f ca="1">表格1[[#This Row],[第5年]]*(1+_xlfn.NORM.INV(RAND(),平均報酬率,平均標準差))</f>
        <v>152.68131392654405</v>
      </c>
      <c r="I389" s="2">
        <f ca="1">表格1[[#This Row],[第6年]]*(1+_xlfn.NORM.INV(RAND(),平均報酬率,平均標準差))</f>
        <v>179.44717101748284</v>
      </c>
      <c r="J389" s="2">
        <f ca="1">表格1[[#This Row],[第7年]]*(1+_xlfn.NORM.INV(RAND(),平均報酬率,平均標準差))</f>
        <v>205.13076512357588</v>
      </c>
      <c r="K389" s="2">
        <f ca="1">表格1[[#This Row],[第8年]]*(1+_xlfn.NORM.INV(RAND(),平均報酬率,平均標準差))</f>
        <v>221.4783148274758</v>
      </c>
      <c r="L389" s="2">
        <f ca="1">表格1[[#This Row],[第9年]]*(1+_xlfn.NORM.INV(RAND(),平均報酬率,平均標準差))</f>
        <v>219.811787898924</v>
      </c>
    </row>
    <row r="390" spans="1:12" x14ac:dyDescent="0.25">
      <c r="A390" s="1">
        <v>362</v>
      </c>
      <c r="B390" s="1">
        <f t="shared" si="5"/>
        <v>100</v>
      </c>
      <c r="C390" s="2">
        <f ca="1">表格1[[#This Row],[期初]]*(1+_xlfn.NORM.INV(RAND(),平均報酬率,平均標準差))</f>
        <v>112.52805457699966</v>
      </c>
      <c r="D390" s="2">
        <f ca="1">表格1[[#This Row],[第1年]]*(1+_xlfn.NORM.INV(RAND(),平均報酬率,平均標準差))</f>
        <v>130.32920504908111</v>
      </c>
      <c r="E390" s="2">
        <f ca="1">表格1[[#This Row],[第2年]]*(1+_xlfn.NORM.INV(RAND(),平均報酬率,平均標準差))</f>
        <v>149.50157086767729</v>
      </c>
      <c r="F390" s="2">
        <f ca="1">表格1[[#This Row],[第3年]]*(1+_xlfn.NORM.INV(RAND(),平均報酬率,平均標準差))</f>
        <v>162.73791854707284</v>
      </c>
      <c r="G390" s="2">
        <f ca="1">表格1[[#This Row],[第4年]]*(1+_xlfn.NORM.INV(RAND(),平均報酬率,平均標準差))</f>
        <v>189.29127883421424</v>
      </c>
      <c r="H390" s="2">
        <f ca="1">表格1[[#This Row],[第5年]]*(1+_xlfn.NORM.INV(RAND(),平均報酬率,平均標準差))</f>
        <v>191.64730551739294</v>
      </c>
      <c r="I390" s="2">
        <f ca="1">表格1[[#This Row],[第6年]]*(1+_xlfn.NORM.INV(RAND(),平均報酬率,平均標準差))</f>
        <v>188.33827145353186</v>
      </c>
      <c r="J390" s="2">
        <f ca="1">表格1[[#This Row],[第7年]]*(1+_xlfn.NORM.INV(RAND(),平均報酬率,平均標準差))</f>
        <v>183.08910885979955</v>
      </c>
      <c r="K390" s="2">
        <f ca="1">表格1[[#This Row],[第8年]]*(1+_xlfn.NORM.INV(RAND(),平均報酬率,平均標準差))</f>
        <v>188.02333194468903</v>
      </c>
      <c r="L390" s="2">
        <f ca="1">表格1[[#This Row],[第9年]]*(1+_xlfn.NORM.INV(RAND(),平均報酬率,平均標準差))</f>
        <v>175.68096482000621</v>
      </c>
    </row>
    <row r="391" spans="1:12" x14ac:dyDescent="0.25">
      <c r="A391" s="1">
        <v>363</v>
      </c>
      <c r="B391" s="1">
        <f t="shared" si="5"/>
        <v>100</v>
      </c>
      <c r="C391" s="2">
        <f ca="1">表格1[[#This Row],[期初]]*(1+_xlfn.NORM.INV(RAND(),平均報酬率,平均標準差))</f>
        <v>100.23489961140137</v>
      </c>
      <c r="D391" s="2">
        <f ca="1">表格1[[#This Row],[第1年]]*(1+_xlfn.NORM.INV(RAND(),平均報酬率,平均標準差))</f>
        <v>105.48532544793161</v>
      </c>
      <c r="E391" s="2">
        <f ca="1">表格1[[#This Row],[第2年]]*(1+_xlfn.NORM.INV(RAND(),平均報酬率,平均標準差))</f>
        <v>114.55943980510988</v>
      </c>
      <c r="F391" s="2">
        <f ca="1">表格1[[#This Row],[第3年]]*(1+_xlfn.NORM.INV(RAND(),平均報酬率,平均標準差))</f>
        <v>114.88808421995085</v>
      </c>
      <c r="G391" s="2">
        <f ca="1">表格1[[#This Row],[第4年]]*(1+_xlfn.NORM.INV(RAND(),平均報酬率,平均標準差))</f>
        <v>119.74354713768344</v>
      </c>
      <c r="H391" s="2">
        <f ca="1">表格1[[#This Row],[第5年]]*(1+_xlfn.NORM.INV(RAND(),平均報酬率,平均標準差))</f>
        <v>126.56411640445333</v>
      </c>
      <c r="I391" s="2">
        <f ca="1">表格1[[#This Row],[第6年]]*(1+_xlfn.NORM.INV(RAND(),平均報酬率,平均標準差))</f>
        <v>129.84382437866699</v>
      </c>
      <c r="J391" s="2">
        <f ca="1">表格1[[#This Row],[第7年]]*(1+_xlfn.NORM.INV(RAND(),平均報酬率,平均標準差))</f>
        <v>142.3408642580028</v>
      </c>
      <c r="K391" s="2">
        <f ca="1">表格1[[#This Row],[第8年]]*(1+_xlfn.NORM.INV(RAND(),平均報酬率,平均標準差))</f>
        <v>136.630288656993</v>
      </c>
      <c r="L391" s="2">
        <f ca="1">表格1[[#This Row],[第9年]]*(1+_xlfn.NORM.INV(RAND(),平均報酬率,平均標準差))</f>
        <v>150.02427589543242</v>
      </c>
    </row>
    <row r="392" spans="1:12" x14ac:dyDescent="0.25">
      <c r="A392" s="1">
        <v>364</v>
      </c>
      <c r="B392" s="1">
        <f t="shared" si="5"/>
        <v>100</v>
      </c>
      <c r="C392" s="2">
        <f ca="1">表格1[[#This Row],[期初]]*(1+_xlfn.NORM.INV(RAND(),平均報酬率,平均標準差))</f>
        <v>106.70474851990139</v>
      </c>
      <c r="D392" s="2">
        <f ca="1">表格1[[#This Row],[第1年]]*(1+_xlfn.NORM.INV(RAND(),平均報酬率,平均標準差))</f>
        <v>121.5836900612714</v>
      </c>
      <c r="E392" s="2">
        <f ca="1">表格1[[#This Row],[第2年]]*(1+_xlfn.NORM.INV(RAND(),平均報酬率,平均標準差))</f>
        <v>143.43955634483709</v>
      </c>
      <c r="F392" s="2">
        <f ca="1">表格1[[#This Row],[第3年]]*(1+_xlfn.NORM.INV(RAND(),平均報酬率,平均標準差))</f>
        <v>158.98643092796965</v>
      </c>
      <c r="G392" s="2">
        <f ca="1">表格1[[#This Row],[第4年]]*(1+_xlfn.NORM.INV(RAND(),平均報酬率,平均標準差))</f>
        <v>169.83251894085811</v>
      </c>
      <c r="H392" s="2">
        <f ca="1">表格1[[#This Row],[第5年]]*(1+_xlfn.NORM.INV(RAND(),平均報酬率,平均標準差))</f>
        <v>183.99659287044486</v>
      </c>
      <c r="I392" s="2">
        <f ca="1">表格1[[#This Row],[第6年]]*(1+_xlfn.NORM.INV(RAND(),平均報酬率,平均標準差))</f>
        <v>200.20181649699111</v>
      </c>
      <c r="J392" s="2">
        <f ca="1">表格1[[#This Row],[第7年]]*(1+_xlfn.NORM.INV(RAND(),平均報酬率,平均標準差))</f>
        <v>222.56519801201677</v>
      </c>
      <c r="K392" s="2">
        <f ca="1">表格1[[#This Row],[第8年]]*(1+_xlfn.NORM.INV(RAND(),平均報酬率,平均標準差))</f>
        <v>242.3699142150605</v>
      </c>
      <c r="L392" s="2">
        <f ca="1">表格1[[#This Row],[第9年]]*(1+_xlfn.NORM.INV(RAND(),平均報酬率,平均標準差))</f>
        <v>270.10576776063101</v>
      </c>
    </row>
    <row r="393" spans="1:12" x14ac:dyDescent="0.25">
      <c r="A393" s="1">
        <v>365</v>
      </c>
      <c r="B393" s="1">
        <f t="shared" si="5"/>
        <v>100</v>
      </c>
      <c r="C393" s="2">
        <f ca="1">表格1[[#This Row],[期初]]*(1+_xlfn.NORM.INV(RAND(),平均報酬率,平均標準差))</f>
        <v>107.91455717647654</v>
      </c>
      <c r="D393" s="2">
        <f ca="1">表格1[[#This Row],[第1年]]*(1+_xlfn.NORM.INV(RAND(),平均報酬率,平均標準差))</f>
        <v>120.88655774846126</v>
      </c>
      <c r="E393" s="2">
        <f ca="1">表格1[[#This Row],[第2年]]*(1+_xlfn.NORM.INV(RAND(),平均報酬率,平均標準差))</f>
        <v>124.69722578826435</v>
      </c>
      <c r="F393" s="2">
        <f ca="1">表格1[[#This Row],[第3年]]*(1+_xlfn.NORM.INV(RAND(),平均報酬率,平均標準差))</f>
        <v>124.66649319016577</v>
      </c>
      <c r="G393" s="2">
        <f ca="1">表格1[[#This Row],[第4年]]*(1+_xlfn.NORM.INV(RAND(),平均報酬率,平均標準差))</f>
        <v>119.52408839184076</v>
      </c>
      <c r="H393" s="2">
        <f ca="1">表格1[[#This Row],[第5年]]*(1+_xlfn.NORM.INV(RAND(),平均報酬率,平均標準差))</f>
        <v>127.746896282411</v>
      </c>
      <c r="I393" s="2">
        <f ca="1">表格1[[#This Row],[第6年]]*(1+_xlfn.NORM.INV(RAND(),平均報酬率,平均標準差))</f>
        <v>136.98852616987938</v>
      </c>
      <c r="J393" s="2">
        <f ca="1">表格1[[#This Row],[第7年]]*(1+_xlfn.NORM.INV(RAND(),平均報酬率,平均標準差))</f>
        <v>132.94697260947345</v>
      </c>
      <c r="K393" s="2">
        <f ca="1">表格1[[#This Row],[第8年]]*(1+_xlfn.NORM.INV(RAND(),平均報酬率,平均標準差))</f>
        <v>131.81141752470992</v>
      </c>
      <c r="L393" s="2">
        <f ca="1">表格1[[#This Row],[第9年]]*(1+_xlfn.NORM.INV(RAND(),平均報酬率,平均標準差))</f>
        <v>145.36986456752774</v>
      </c>
    </row>
    <row r="394" spans="1:12" x14ac:dyDescent="0.25">
      <c r="A394" s="1">
        <v>366</v>
      </c>
      <c r="B394" s="1">
        <f t="shared" si="5"/>
        <v>100</v>
      </c>
      <c r="C394" s="2">
        <f ca="1">表格1[[#This Row],[期初]]*(1+_xlfn.NORM.INV(RAND(),平均報酬率,平均標準差))</f>
        <v>105.96366407468993</v>
      </c>
      <c r="D394" s="2">
        <f ca="1">表格1[[#This Row],[第1年]]*(1+_xlfn.NORM.INV(RAND(),平均報酬率,平均標準差))</f>
        <v>113.68562128639144</v>
      </c>
      <c r="E394" s="2">
        <f ca="1">表格1[[#This Row],[第2年]]*(1+_xlfn.NORM.INV(RAND(),平均報酬率,平均標準差))</f>
        <v>127.61941320830466</v>
      </c>
      <c r="F394" s="2">
        <f ca="1">表格1[[#This Row],[第3年]]*(1+_xlfn.NORM.INV(RAND(),平均報酬率,平均標準差))</f>
        <v>128.33875998296301</v>
      </c>
      <c r="G394" s="2">
        <f ca="1">表格1[[#This Row],[第4年]]*(1+_xlfn.NORM.INV(RAND(),平均報酬率,平均標準差))</f>
        <v>132.81320205528507</v>
      </c>
      <c r="H394" s="2">
        <f ca="1">表格1[[#This Row],[第5年]]*(1+_xlfn.NORM.INV(RAND(),平均報酬率,平均標準差))</f>
        <v>144.29307035280144</v>
      </c>
      <c r="I394" s="2">
        <f ca="1">表格1[[#This Row],[第6年]]*(1+_xlfn.NORM.INV(RAND(),平均報酬率,平均標準差))</f>
        <v>149.35313297765722</v>
      </c>
      <c r="J394" s="2">
        <f ca="1">表格1[[#This Row],[第7年]]*(1+_xlfn.NORM.INV(RAND(),平均報酬率,平均標準差))</f>
        <v>171.87598389035395</v>
      </c>
      <c r="K394" s="2">
        <f ca="1">表格1[[#This Row],[第8年]]*(1+_xlfn.NORM.INV(RAND(),平均報酬率,平均標準差))</f>
        <v>170.74288648120753</v>
      </c>
      <c r="L394" s="2">
        <f ca="1">表格1[[#This Row],[第9年]]*(1+_xlfn.NORM.INV(RAND(),平均報酬率,平均標準差))</f>
        <v>186.84096068460025</v>
      </c>
    </row>
    <row r="395" spans="1:12" x14ac:dyDescent="0.25">
      <c r="A395" s="1">
        <v>367</v>
      </c>
      <c r="B395" s="1">
        <f t="shared" si="5"/>
        <v>100</v>
      </c>
      <c r="C395" s="2">
        <f ca="1">表格1[[#This Row],[期初]]*(1+_xlfn.NORM.INV(RAND(),平均報酬率,平均標準差))</f>
        <v>106.475711815411</v>
      </c>
      <c r="D395" s="2">
        <f ca="1">表格1[[#This Row],[第1年]]*(1+_xlfn.NORM.INV(RAND(),平均報酬率,平均標準差))</f>
        <v>112.23021530478583</v>
      </c>
      <c r="E395" s="2">
        <f ca="1">表格1[[#This Row],[第2年]]*(1+_xlfn.NORM.INV(RAND(),平均報酬率,平均標準差))</f>
        <v>123.99260682683267</v>
      </c>
      <c r="F395" s="2">
        <f ca="1">表格1[[#This Row],[第3年]]*(1+_xlfn.NORM.INV(RAND(),平均報酬率,平均標準差))</f>
        <v>132.19921125303719</v>
      </c>
      <c r="G395" s="2">
        <f ca="1">表格1[[#This Row],[第4年]]*(1+_xlfn.NORM.INV(RAND(),平均報酬率,平均標準差))</f>
        <v>148.58648002772753</v>
      </c>
      <c r="H395" s="2">
        <f ca="1">表格1[[#This Row],[第5年]]*(1+_xlfn.NORM.INV(RAND(),平均報酬率,平均標準差))</f>
        <v>164.6080119899259</v>
      </c>
      <c r="I395" s="2">
        <f ca="1">表格1[[#This Row],[第6年]]*(1+_xlfn.NORM.INV(RAND(),平均報酬率,平均標準差))</f>
        <v>177.89303629763458</v>
      </c>
      <c r="J395" s="2">
        <f ca="1">表格1[[#This Row],[第7年]]*(1+_xlfn.NORM.INV(RAND(),平均報酬率,平均標準差))</f>
        <v>185.57634899988923</v>
      </c>
      <c r="K395" s="2">
        <f ca="1">表格1[[#This Row],[第8年]]*(1+_xlfn.NORM.INV(RAND(),平均報酬率,平均標準差))</f>
        <v>183.65229348387109</v>
      </c>
      <c r="L395" s="2">
        <f ca="1">表格1[[#This Row],[第9年]]*(1+_xlfn.NORM.INV(RAND(),平均報酬率,平均標準差))</f>
        <v>191.47729094545016</v>
      </c>
    </row>
    <row r="396" spans="1:12" x14ac:dyDescent="0.25">
      <c r="A396" s="1">
        <v>368</v>
      </c>
      <c r="B396" s="1">
        <f t="shared" si="5"/>
        <v>100</v>
      </c>
      <c r="C396" s="2">
        <f ca="1">表格1[[#This Row],[期初]]*(1+_xlfn.NORM.INV(RAND(),平均報酬率,平均標準差))</f>
        <v>105.1629182632211</v>
      </c>
      <c r="D396" s="2">
        <f ca="1">表格1[[#This Row],[第1年]]*(1+_xlfn.NORM.INV(RAND(),平均報酬率,平均標準差))</f>
        <v>118.4132961335678</v>
      </c>
      <c r="E396" s="2">
        <f ca="1">表格1[[#This Row],[第2年]]*(1+_xlfn.NORM.INV(RAND(),平均報酬率,平均標準差))</f>
        <v>125.08364891093581</v>
      </c>
      <c r="F396" s="2">
        <f ca="1">表格1[[#This Row],[第3年]]*(1+_xlfn.NORM.INV(RAND(),平均報酬率,平均標準差))</f>
        <v>137.50444287121113</v>
      </c>
      <c r="G396" s="2">
        <f ca="1">表格1[[#This Row],[第4年]]*(1+_xlfn.NORM.INV(RAND(),平均報酬率,平均標準差))</f>
        <v>145.37684037930396</v>
      </c>
      <c r="H396" s="2">
        <f ca="1">表格1[[#This Row],[第5年]]*(1+_xlfn.NORM.INV(RAND(),平均報酬率,平均標準差))</f>
        <v>152.11618614179878</v>
      </c>
      <c r="I396" s="2">
        <f ca="1">表格1[[#This Row],[第6年]]*(1+_xlfn.NORM.INV(RAND(),平均報酬率,平均標準差))</f>
        <v>152.39812213273029</v>
      </c>
      <c r="J396" s="2">
        <f ca="1">表格1[[#This Row],[第7年]]*(1+_xlfn.NORM.INV(RAND(),平均報酬率,平均標準差))</f>
        <v>158.41981670201363</v>
      </c>
      <c r="K396" s="2">
        <f ca="1">表格1[[#This Row],[第8年]]*(1+_xlfn.NORM.INV(RAND(),平均報酬率,平均標準差))</f>
        <v>164.37864319169969</v>
      </c>
      <c r="L396" s="2">
        <f ca="1">表格1[[#This Row],[第9年]]*(1+_xlfn.NORM.INV(RAND(),平均報酬率,平均標準差))</f>
        <v>181.82852608309784</v>
      </c>
    </row>
    <row r="397" spans="1:12" x14ac:dyDescent="0.25">
      <c r="A397" s="1">
        <v>369</v>
      </c>
      <c r="B397" s="1">
        <f t="shared" si="5"/>
        <v>100</v>
      </c>
      <c r="C397" s="2">
        <f ca="1">表格1[[#This Row],[期初]]*(1+_xlfn.NORM.INV(RAND(),平均報酬率,平均標準差))</f>
        <v>104.51981746601172</v>
      </c>
      <c r="D397" s="2">
        <f ca="1">表格1[[#This Row],[第1年]]*(1+_xlfn.NORM.INV(RAND(),平均報酬率,平均標準差))</f>
        <v>106.85696007185454</v>
      </c>
      <c r="E397" s="2">
        <f ca="1">表格1[[#This Row],[第2年]]*(1+_xlfn.NORM.INV(RAND(),平均報酬率,平均標準差))</f>
        <v>109.86491240052388</v>
      </c>
      <c r="F397" s="2">
        <f ca="1">表格1[[#This Row],[第3年]]*(1+_xlfn.NORM.INV(RAND(),平均報酬率,平均標準差))</f>
        <v>120.20474945422828</v>
      </c>
      <c r="G397" s="2">
        <f ca="1">表格1[[#This Row],[第4年]]*(1+_xlfn.NORM.INV(RAND(),平均報酬率,平均標準差))</f>
        <v>130.39848360560174</v>
      </c>
      <c r="H397" s="2">
        <f ca="1">表格1[[#This Row],[第5年]]*(1+_xlfn.NORM.INV(RAND(),平均報酬率,平均標準差))</f>
        <v>151.73139138436449</v>
      </c>
      <c r="I397" s="2">
        <f ca="1">表格1[[#This Row],[第6年]]*(1+_xlfn.NORM.INV(RAND(),平均報酬率,平均標準差))</f>
        <v>153.40900567730719</v>
      </c>
      <c r="J397" s="2">
        <f ca="1">表格1[[#This Row],[第7年]]*(1+_xlfn.NORM.INV(RAND(),平均報酬率,平均標準差))</f>
        <v>172.23617429349989</v>
      </c>
      <c r="K397" s="2">
        <f ca="1">表格1[[#This Row],[第8年]]*(1+_xlfn.NORM.INV(RAND(),平均報酬率,平均標準差))</f>
        <v>195.19715285580941</v>
      </c>
      <c r="L397" s="2">
        <f ca="1">表格1[[#This Row],[第9年]]*(1+_xlfn.NORM.INV(RAND(),平均報酬率,平均標準差))</f>
        <v>205.97017386173354</v>
      </c>
    </row>
    <row r="398" spans="1:12" x14ac:dyDescent="0.25">
      <c r="A398" s="1">
        <v>370</v>
      </c>
      <c r="B398" s="1">
        <f t="shared" si="5"/>
        <v>100</v>
      </c>
      <c r="C398" s="2">
        <f ca="1">表格1[[#This Row],[期初]]*(1+_xlfn.NORM.INV(RAND(),平均報酬率,平均標準差))</f>
        <v>114.16035380727733</v>
      </c>
      <c r="D398" s="2">
        <f ca="1">表格1[[#This Row],[第1年]]*(1+_xlfn.NORM.INV(RAND(),平均報酬率,平均標準差))</f>
        <v>122.83077607539268</v>
      </c>
      <c r="E398" s="2">
        <f ca="1">表格1[[#This Row],[第2年]]*(1+_xlfn.NORM.INV(RAND(),平均報酬率,平均標準差))</f>
        <v>139.56860803374801</v>
      </c>
      <c r="F398" s="2">
        <f ca="1">表格1[[#This Row],[第3年]]*(1+_xlfn.NORM.INV(RAND(),平均報酬率,平均標準差))</f>
        <v>154.50558038828086</v>
      </c>
      <c r="G398" s="2">
        <f ca="1">表格1[[#This Row],[第4年]]*(1+_xlfn.NORM.INV(RAND(),平均報酬率,平均標準差))</f>
        <v>165.12655976715649</v>
      </c>
      <c r="H398" s="2">
        <f ca="1">表格1[[#This Row],[第5年]]*(1+_xlfn.NORM.INV(RAND(),平均報酬率,平均標準差))</f>
        <v>177.71078231553182</v>
      </c>
      <c r="I398" s="2">
        <f ca="1">表格1[[#This Row],[第6年]]*(1+_xlfn.NORM.INV(RAND(),平均報酬率,平均標準差))</f>
        <v>189.84528262567966</v>
      </c>
      <c r="J398" s="2">
        <f ca="1">表格1[[#This Row],[第7年]]*(1+_xlfn.NORM.INV(RAND(),平均報酬率,平均標準差))</f>
        <v>177.67242281716338</v>
      </c>
      <c r="K398" s="2">
        <f ca="1">表格1[[#This Row],[第8年]]*(1+_xlfn.NORM.INV(RAND(),平均報酬率,平均標準差))</f>
        <v>195.73999289123589</v>
      </c>
      <c r="L398" s="2">
        <f ca="1">表格1[[#This Row],[第9年]]*(1+_xlfn.NORM.INV(RAND(),平均報酬率,平均標準差))</f>
        <v>214.72322285280129</v>
      </c>
    </row>
    <row r="399" spans="1:12" x14ac:dyDescent="0.25">
      <c r="A399" s="1">
        <v>371</v>
      </c>
      <c r="B399" s="1">
        <f t="shared" si="5"/>
        <v>100</v>
      </c>
      <c r="C399" s="2">
        <f ca="1">表格1[[#This Row],[期初]]*(1+_xlfn.NORM.INV(RAND(),平均報酬率,平均標準差))</f>
        <v>114.4878580686493</v>
      </c>
      <c r="D399" s="2">
        <f ca="1">表格1[[#This Row],[第1年]]*(1+_xlfn.NORM.INV(RAND(),平均報酬率,平均標準差))</f>
        <v>114.68596053256066</v>
      </c>
      <c r="E399" s="2">
        <f ca="1">表格1[[#This Row],[第2年]]*(1+_xlfn.NORM.INV(RAND(),平均報酬率,平均標準差))</f>
        <v>124.52078114661664</v>
      </c>
      <c r="F399" s="2">
        <f ca="1">表格1[[#This Row],[第3年]]*(1+_xlfn.NORM.INV(RAND(),平均報酬率,平均標準差))</f>
        <v>139.03937349718214</v>
      </c>
      <c r="G399" s="2">
        <f ca="1">表格1[[#This Row],[第4年]]*(1+_xlfn.NORM.INV(RAND(),平均報酬率,平均標準差))</f>
        <v>147.51906247331513</v>
      </c>
      <c r="H399" s="2">
        <f ca="1">表格1[[#This Row],[第5年]]*(1+_xlfn.NORM.INV(RAND(),平均報酬率,平均標準差))</f>
        <v>165.65869188814978</v>
      </c>
      <c r="I399" s="2">
        <f ca="1">表格1[[#This Row],[第6年]]*(1+_xlfn.NORM.INV(RAND(),平均報酬率,平均標準差))</f>
        <v>193.93450734154604</v>
      </c>
      <c r="J399" s="2">
        <f ca="1">表格1[[#This Row],[第7年]]*(1+_xlfn.NORM.INV(RAND(),平均報酬率,平均標準差))</f>
        <v>188.53335109585939</v>
      </c>
      <c r="K399" s="2">
        <f ca="1">表格1[[#This Row],[第8年]]*(1+_xlfn.NORM.INV(RAND(),平均報酬率,平均標準差))</f>
        <v>205.04648552917666</v>
      </c>
      <c r="L399" s="2">
        <f ca="1">表格1[[#This Row],[第9年]]*(1+_xlfn.NORM.INV(RAND(),平均報酬率,平均標準差))</f>
        <v>253.16717616760366</v>
      </c>
    </row>
    <row r="400" spans="1:12" x14ac:dyDescent="0.25">
      <c r="A400" s="1">
        <v>372</v>
      </c>
      <c r="B400" s="1">
        <f t="shared" si="5"/>
        <v>100</v>
      </c>
      <c r="C400" s="2">
        <f ca="1">表格1[[#This Row],[期初]]*(1+_xlfn.NORM.INV(RAND(),平均報酬率,平均標準差))</f>
        <v>108.85091645166065</v>
      </c>
      <c r="D400" s="2">
        <f ca="1">表格1[[#This Row],[第1年]]*(1+_xlfn.NORM.INV(RAND(),平均報酬率,平均標準差))</f>
        <v>121.80866438592805</v>
      </c>
      <c r="E400" s="2">
        <f ca="1">表格1[[#This Row],[第2年]]*(1+_xlfn.NORM.INV(RAND(),平均報酬率,平均標準差))</f>
        <v>130.61437468628159</v>
      </c>
      <c r="F400" s="2">
        <f ca="1">表格1[[#This Row],[第3年]]*(1+_xlfn.NORM.INV(RAND(),平均報酬率,平均標準差))</f>
        <v>131.10958035614274</v>
      </c>
      <c r="G400" s="2">
        <f ca="1">表格1[[#This Row],[第4年]]*(1+_xlfn.NORM.INV(RAND(),平均報酬率,平均標準差))</f>
        <v>142.53901577185124</v>
      </c>
      <c r="H400" s="2">
        <f ca="1">表格1[[#This Row],[第5年]]*(1+_xlfn.NORM.INV(RAND(),平均報酬率,平均標準差))</f>
        <v>162.75038451275228</v>
      </c>
      <c r="I400" s="2">
        <f ca="1">表格1[[#This Row],[第6年]]*(1+_xlfn.NORM.INV(RAND(),平均報酬率,平均標準差))</f>
        <v>170.39791075221825</v>
      </c>
      <c r="J400" s="2">
        <f ca="1">表格1[[#This Row],[第7年]]*(1+_xlfn.NORM.INV(RAND(),平均報酬率,平均標準差))</f>
        <v>202.11551871416373</v>
      </c>
      <c r="K400" s="2">
        <f ca="1">表格1[[#This Row],[第8年]]*(1+_xlfn.NORM.INV(RAND(),平均報酬率,平均標準差))</f>
        <v>217.61319214864042</v>
      </c>
      <c r="L400" s="2">
        <f ca="1">表格1[[#This Row],[第9年]]*(1+_xlfn.NORM.INV(RAND(),平均報酬率,平均標準差))</f>
        <v>232.12286951594592</v>
      </c>
    </row>
    <row r="401" spans="1:12" x14ac:dyDescent="0.25">
      <c r="A401" s="1">
        <v>373</v>
      </c>
      <c r="B401" s="1">
        <f t="shared" si="5"/>
        <v>100</v>
      </c>
      <c r="C401" s="2">
        <f ca="1">表格1[[#This Row],[期初]]*(1+_xlfn.NORM.INV(RAND(),平均報酬率,平均標準差))</f>
        <v>107.76270006773423</v>
      </c>
      <c r="D401" s="2">
        <f ca="1">表格1[[#This Row],[第1年]]*(1+_xlfn.NORM.INV(RAND(),平均報酬率,平均標準差))</f>
        <v>121.52801423273824</v>
      </c>
      <c r="E401" s="2">
        <f ca="1">表格1[[#This Row],[第2年]]*(1+_xlfn.NORM.INV(RAND(),平均報酬率,平均標準差))</f>
        <v>143.96606269267409</v>
      </c>
      <c r="F401" s="2">
        <f ca="1">表格1[[#This Row],[第3年]]*(1+_xlfn.NORM.INV(RAND(),平均報酬率,平均標準差))</f>
        <v>166.63535415948675</v>
      </c>
      <c r="G401" s="2">
        <f ca="1">表格1[[#This Row],[第4年]]*(1+_xlfn.NORM.INV(RAND(),平均報酬率,平均標準差))</f>
        <v>185.82280385183293</v>
      </c>
      <c r="H401" s="2">
        <f ca="1">表格1[[#This Row],[第5年]]*(1+_xlfn.NORM.INV(RAND(),平均報酬率,平均標準差))</f>
        <v>192.67244244658497</v>
      </c>
      <c r="I401" s="2">
        <f ca="1">表格1[[#This Row],[第6年]]*(1+_xlfn.NORM.INV(RAND(),平均報酬率,平均標準差))</f>
        <v>210.31017769661062</v>
      </c>
      <c r="J401" s="2">
        <f ca="1">表格1[[#This Row],[第7年]]*(1+_xlfn.NORM.INV(RAND(),平均報酬率,平均標準差))</f>
        <v>212.10951728430959</v>
      </c>
      <c r="K401" s="2">
        <f ca="1">表格1[[#This Row],[第8年]]*(1+_xlfn.NORM.INV(RAND(),平均報酬率,平均標準差))</f>
        <v>227.1407211263207</v>
      </c>
      <c r="L401" s="2">
        <f ca="1">表格1[[#This Row],[第9年]]*(1+_xlfn.NORM.INV(RAND(),平均報酬率,平均標準差))</f>
        <v>252.64533322549246</v>
      </c>
    </row>
    <row r="402" spans="1:12" x14ac:dyDescent="0.25">
      <c r="A402" s="1">
        <v>374</v>
      </c>
      <c r="B402" s="1">
        <f t="shared" si="5"/>
        <v>100</v>
      </c>
      <c r="C402" s="2">
        <f ca="1">表格1[[#This Row],[期初]]*(1+_xlfn.NORM.INV(RAND(),平均報酬率,平均標準差))</f>
        <v>102.92220558277796</v>
      </c>
      <c r="D402" s="2">
        <f ca="1">表格1[[#This Row],[第1年]]*(1+_xlfn.NORM.INV(RAND(),平均報酬率,平均標準差))</f>
        <v>112.95356933512183</v>
      </c>
      <c r="E402" s="2">
        <f ca="1">表格1[[#This Row],[第2年]]*(1+_xlfn.NORM.INV(RAND(),平均報酬率,平均標準差))</f>
        <v>117.2225424271783</v>
      </c>
      <c r="F402" s="2">
        <f ca="1">表格1[[#This Row],[第3年]]*(1+_xlfn.NORM.INV(RAND(),平均報酬率,平均標準差))</f>
        <v>124.53273748700059</v>
      </c>
      <c r="G402" s="2">
        <f ca="1">表格1[[#This Row],[第4年]]*(1+_xlfn.NORM.INV(RAND(),平均報酬率,平均標準差))</f>
        <v>139.51672022448514</v>
      </c>
      <c r="H402" s="2">
        <f ca="1">表格1[[#This Row],[第5年]]*(1+_xlfn.NORM.INV(RAND(),平均報酬率,平均標準差))</f>
        <v>152.24064722613858</v>
      </c>
      <c r="I402" s="2">
        <f ca="1">表格1[[#This Row],[第6年]]*(1+_xlfn.NORM.INV(RAND(),平均報酬率,平均標準差))</f>
        <v>174.74900630095414</v>
      </c>
      <c r="J402" s="2">
        <f ca="1">表格1[[#This Row],[第7年]]*(1+_xlfn.NORM.INV(RAND(),平均報酬率,平均標準差))</f>
        <v>193.89049167278742</v>
      </c>
      <c r="K402" s="2">
        <f ca="1">表格1[[#This Row],[第8年]]*(1+_xlfn.NORM.INV(RAND(),平均報酬率,平均標準差))</f>
        <v>220.4085653620445</v>
      </c>
      <c r="L402" s="2">
        <f ca="1">表格1[[#This Row],[第9年]]*(1+_xlfn.NORM.INV(RAND(),平均報酬率,平均標準差))</f>
        <v>258.06603022722993</v>
      </c>
    </row>
    <row r="403" spans="1:12" x14ac:dyDescent="0.25">
      <c r="A403" s="1">
        <v>375</v>
      </c>
      <c r="B403" s="1">
        <f t="shared" si="5"/>
        <v>100</v>
      </c>
      <c r="C403" s="2">
        <f ca="1">表格1[[#This Row],[期初]]*(1+_xlfn.NORM.INV(RAND(),平均報酬率,平均標準差))</f>
        <v>96.556354626382898</v>
      </c>
      <c r="D403" s="2">
        <f ca="1">表格1[[#This Row],[第1年]]*(1+_xlfn.NORM.INV(RAND(),平均報酬率,平均標準差))</f>
        <v>108.00341685541451</v>
      </c>
      <c r="E403" s="2">
        <f ca="1">表格1[[#This Row],[第2年]]*(1+_xlfn.NORM.INV(RAND(),平均報酬率,平均標準差))</f>
        <v>113.04376817994881</v>
      </c>
      <c r="F403" s="2">
        <f ca="1">表格1[[#This Row],[第3年]]*(1+_xlfn.NORM.INV(RAND(),平均報酬率,平均標準差))</f>
        <v>119.11677992381686</v>
      </c>
      <c r="G403" s="2">
        <f ca="1">表格1[[#This Row],[第4年]]*(1+_xlfn.NORM.INV(RAND(),平均報酬率,平均標準差))</f>
        <v>123.02143457503462</v>
      </c>
      <c r="H403" s="2">
        <f ca="1">表格1[[#This Row],[第5年]]*(1+_xlfn.NORM.INV(RAND(),平均報酬率,平均標準差))</f>
        <v>136.34785695709115</v>
      </c>
      <c r="I403" s="2">
        <f ca="1">表格1[[#This Row],[第6年]]*(1+_xlfn.NORM.INV(RAND(),平均報酬率,平均標準差))</f>
        <v>148.96292637485067</v>
      </c>
      <c r="J403" s="2">
        <f ca="1">表格1[[#This Row],[第7年]]*(1+_xlfn.NORM.INV(RAND(),平均報酬率,平均標準差))</f>
        <v>165.8555256955602</v>
      </c>
      <c r="K403" s="2">
        <f ca="1">表格1[[#This Row],[第8年]]*(1+_xlfn.NORM.INV(RAND(),平均報酬率,平均標準差))</f>
        <v>187.29162284773338</v>
      </c>
      <c r="L403" s="2">
        <f ca="1">表格1[[#This Row],[第9年]]*(1+_xlfn.NORM.INV(RAND(),平均報酬率,平均標準差))</f>
        <v>219.09227166441681</v>
      </c>
    </row>
    <row r="404" spans="1:12" x14ac:dyDescent="0.25">
      <c r="A404" s="1">
        <v>376</v>
      </c>
      <c r="B404" s="1">
        <f t="shared" si="5"/>
        <v>100</v>
      </c>
      <c r="C404" s="2">
        <f ca="1">表格1[[#This Row],[期初]]*(1+_xlfn.NORM.INV(RAND(),平均報酬率,平均標準差))</f>
        <v>103.3766754801843</v>
      </c>
      <c r="D404" s="2">
        <f ca="1">表格1[[#This Row],[第1年]]*(1+_xlfn.NORM.INV(RAND(),平均報酬率,平均標準差))</f>
        <v>121.03127714579267</v>
      </c>
      <c r="E404" s="2">
        <f ca="1">表格1[[#This Row],[第2年]]*(1+_xlfn.NORM.INV(RAND(),平均報酬率,平均標準差))</f>
        <v>126.38769806011844</v>
      </c>
      <c r="F404" s="2">
        <f ca="1">表格1[[#This Row],[第3年]]*(1+_xlfn.NORM.INV(RAND(),平均報酬率,平均標準差))</f>
        <v>156.56935412905528</v>
      </c>
      <c r="G404" s="2">
        <f ca="1">表格1[[#This Row],[第4年]]*(1+_xlfn.NORM.INV(RAND(),平均報酬率,平均標準差))</f>
        <v>141.32091334846805</v>
      </c>
      <c r="H404" s="2">
        <f ca="1">表格1[[#This Row],[第5年]]*(1+_xlfn.NORM.INV(RAND(),平均報酬率,平均標準差))</f>
        <v>140.52655742667054</v>
      </c>
      <c r="I404" s="2">
        <f ca="1">表格1[[#This Row],[第6年]]*(1+_xlfn.NORM.INV(RAND(),平均報酬率,平均標準差))</f>
        <v>143.51113038987694</v>
      </c>
      <c r="J404" s="2">
        <f ca="1">表格1[[#This Row],[第7年]]*(1+_xlfn.NORM.INV(RAND(),平均報酬率,平均標準差))</f>
        <v>154.60641676700141</v>
      </c>
      <c r="K404" s="2">
        <f ca="1">表格1[[#This Row],[第8年]]*(1+_xlfn.NORM.INV(RAND(),平均報酬率,平均標準差))</f>
        <v>154.80530896772368</v>
      </c>
      <c r="L404" s="2">
        <f ca="1">表格1[[#This Row],[第9年]]*(1+_xlfn.NORM.INV(RAND(),平均報酬率,平均標準差))</f>
        <v>163.67892809458129</v>
      </c>
    </row>
    <row r="405" spans="1:12" x14ac:dyDescent="0.25">
      <c r="A405" s="1">
        <v>377</v>
      </c>
      <c r="B405" s="1">
        <f t="shared" si="5"/>
        <v>100</v>
      </c>
      <c r="C405" s="2">
        <f ca="1">表格1[[#This Row],[期初]]*(1+_xlfn.NORM.INV(RAND(),平均報酬率,平均標準差))</f>
        <v>97.405277017409773</v>
      </c>
      <c r="D405" s="2">
        <f ca="1">表格1[[#This Row],[第1年]]*(1+_xlfn.NORM.INV(RAND(),平均報酬率,平均標準差))</f>
        <v>106.26544337734501</v>
      </c>
      <c r="E405" s="2">
        <f ca="1">表格1[[#This Row],[第2年]]*(1+_xlfn.NORM.INV(RAND(),平均報酬率,平均標準差))</f>
        <v>123.49199427696973</v>
      </c>
      <c r="F405" s="2">
        <f ca="1">表格1[[#This Row],[第3年]]*(1+_xlfn.NORM.INV(RAND(),平均報酬率,平均標準差))</f>
        <v>137.54842795276312</v>
      </c>
      <c r="G405" s="2">
        <f ca="1">表格1[[#This Row],[第4年]]*(1+_xlfn.NORM.INV(RAND(),平均報酬率,平均標準差))</f>
        <v>147.32081691371795</v>
      </c>
      <c r="H405" s="2">
        <f ca="1">表格1[[#This Row],[第5年]]*(1+_xlfn.NORM.INV(RAND(),平均報酬率,平均標準差))</f>
        <v>154.24378521622933</v>
      </c>
      <c r="I405" s="2">
        <f ca="1">表格1[[#This Row],[第6年]]*(1+_xlfn.NORM.INV(RAND(),平均報酬率,平均標準差))</f>
        <v>163.7380333055626</v>
      </c>
      <c r="J405" s="2">
        <f ca="1">表格1[[#This Row],[第7年]]*(1+_xlfn.NORM.INV(RAND(),平均報酬率,平均標準差))</f>
        <v>188.61487492772815</v>
      </c>
      <c r="K405" s="2">
        <f ca="1">表格1[[#This Row],[第8年]]*(1+_xlfn.NORM.INV(RAND(),平均報酬率,平均標準差))</f>
        <v>189.98289901936215</v>
      </c>
      <c r="L405" s="2">
        <f ca="1">表格1[[#This Row],[第9年]]*(1+_xlfn.NORM.INV(RAND(),平均報酬率,平均標準差))</f>
        <v>205.2558908816157</v>
      </c>
    </row>
    <row r="406" spans="1:12" x14ac:dyDescent="0.25">
      <c r="A406" s="1">
        <v>378</v>
      </c>
      <c r="B406" s="1">
        <f t="shared" si="5"/>
        <v>100</v>
      </c>
      <c r="C406" s="2">
        <f ca="1">表格1[[#This Row],[期初]]*(1+_xlfn.NORM.INV(RAND(),平均報酬率,平均標準差))</f>
        <v>113.9585910314556</v>
      </c>
      <c r="D406" s="2">
        <f ca="1">表格1[[#This Row],[第1年]]*(1+_xlfn.NORM.INV(RAND(),平均報酬率,平均標準差))</f>
        <v>114.96441758360774</v>
      </c>
      <c r="E406" s="2">
        <f ca="1">表格1[[#This Row],[第2年]]*(1+_xlfn.NORM.INV(RAND(),平均報酬率,平均標準差))</f>
        <v>127.12759542739013</v>
      </c>
      <c r="F406" s="2">
        <f ca="1">表格1[[#This Row],[第3年]]*(1+_xlfn.NORM.INV(RAND(),平均報酬率,平均標準差))</f>
        <v>147.3780719637781</v>
      </c>
      <c r="G406" s="2">
        <f ca="1">表格1[[#This Row],[第4年]]*(1+_xlfn.NORM.INV(RAND(),平均報酬率,平均標準差))</f>
        <v>161.4060032568521</v>
      </c>
      <c r="H406" s="2">
        <f ca="1">表格1[[#This Row],[第5年]]*(1+_xlfn.NORM.INV(RAND(),平均報酬率,平均標準差))</f>
        <v>159.98458461227375</v>
      </c>
      <c r="I406" s="2">
        <f ca="1">表格1[[#This Row],[第6年]]*(1+_xlfn.NORM.INV(RAND(),平均報酬率,平均標準差))</f>
        <v>185.35540349623537</v>
      </c>
      <c r="J406" s="2">
        <f ca="1">表格1[[#This Row],[第7年]]*(1+_xlfn.NORM.INV(RAND(),平均報酬率,平均標準差))</f>
        <v>199.72135559446318</v>
      </c>
      <c r="K406" s="2">
        <f ca="1">表格1[[#This Row],[第8年]]*(1+_xlfn.NORM.INV(RAND(),平均報酬率,平均標準差))</f>
        <v>207.38031210208268</v>
      </c>
      <c r="L406" s="2">
        <f ca="1">表格1[[#This Row],[第9年]]*(1+_xlfn.NORM.INV(RAND(),平均報酬率,平均標準差))</f>
        <v>215.59533140333812</v>
      </c>
    </row>
    <row r="407" spans="1:12" x14ac:dyDescent="0.25">
      <c r="A407" s="1">
        <v>379</v>
      </c>
      <c r="B407" s="1">
        <f t="shared" si="5"/>
        <v>100</v>
      </c>
      <c r="C407" s="2">
        <f ca="1">表格1[[#This Row],[期初]]*(1+_xlfn.NORM.INV(RAND(),平均報酬率,平均標準差))</f>
        <v>106.24924790883608</v>
      </c>
      <c r="D407" s="2">
        <f ca="1">表格1[[#This Row],[第1年]]*(1+_xlfn.NORM.INV(RAND(),平均報酬率,平均標準差))</f>
        <v>114.5033156949074</v>
      </c>
      <c r="E407" s="2">
        <f ca="1">表格1[[#This Row],[第2年]]*(1+_xlfn.NORM.INV(RAND(),平均報酬率,平均標準差))</f>
        <v>126.42052169413114</v>
      </c>
      <c r="F407" s="2">
        <f ca="1">表格1[[#This Row],[第3年]]*(1+_xlfn.NORM.INV(RAND(),平均報酬率,平均標準差))</f>
        <v>147.73329550127661</v>
      </c>
      <c r="G407" s="2">
        <f ca="1">表格1[[#This Row],[第4年]]*(1+_xlfn.NORM.INV(RAND(),平均報酬率,平均標準差))</f>
        <v>161.19271360999412</v>
      </c>
      <c r="H407" s="2">
        <f ca="1">表格1[[#This Row],[第5年]]*(1+_xlfn.NORM.INV(RAND(),平均報酬率,平均標準差))</f>
        <v>166.0139528202497</v>
      </c>
      <c r="I407" s="2">
        <f ca="1">表格1[[#This Row],[第6年]]*(1+_xlfn.NORM.INV(RAND(),平均報酬率,平均標準差))</f>
        <v>179.1541735587472</v>
      </c>
      <c r="J407" s="2">
        <f ca="1">表格1[[#This Row],[第7年]]*(1+_xlfn.NORM.INV(RAND(),平均報酬率,平均標準差))</f>
        <v>196.95350207924545</v>
      </c>
      <c r="K407" s="2">
        <f ca="1">表格1[[#This Row],[第8年]]*(1+_xlfn.NORM.INV(RAND(),平均報酬率,平均標準差))</f>
        <v>211.31109345358496</v>
      </c>
      <c r="L407" s="2">
        <f ca="1">表格1[[#This Row],[第9年]]*(1+_xlfn.NORM.INV(RAND(),平均報酬率,平均標準差))</f>
        <v>210.61120368291304</v>
      </c>
    </row>
    <row r="408" spans="1:12" x14ac:dyDescent="0.25">
      <c r="A408" s="1">
        <v>380</v>
      </c>
      <c r="B408" s="1">
        <f t="shared" si="5"/>
        <v>100</v>
      </c>
      <c r="C408" s="2">
        <f ca="1">表格1[[#This Row],[期初]]*(1+_xlfn.NORM.INV(RAND(),平均報酬率,平均標準差))</f>
        <v>100.57298366531057</v>
      </c>
      <c r="D408" s="2">
        <f ca="1">表格1[[#This Row],[第1年]]*(1+_xlfn.NORM.INV(RAND(),平均報酬率,平均標準差))</f>
        <v>101.87575626929124</v>
      </c>
      <c r="E408" s="2">
        <f ca="1">表格1[[#This Row],[第2年]]*(1+_xlfn.NORM.INV(RAND(),平均報酬率,平均標準差))</f>
        <v>115.32644008497066</v>
      </c>
      <c r="F408" s="2">
        <f ca="1">表格1[[#This Row],[第3年]]*(1+_xlfn.NORM.INV(RAND(),平均報酬率,平均標準差))</f>
        <v>122.76864276524961</v>
      </c>
      <c r="G408" s="2">
        <f ca="1">表格1[[#This Row],[第4年]]*(1+_xlfn.NORM.INV(RAND(),平均報酬率,平均標準差))</f>
        <v>130.40057629823482</v>
      </c>
      <c r="H408" s="2">
        <f ca="1">表格1[[#This Row],[第5年]]*(1+_xlfn.NORM.INV(RAND(),平均報酬率,平均標準差))</f>
        <v>141.90569356599107</v>
      </c>
      <c r="I408" s="2">
        <f ca="1">表格1[[#This Row],[第6年]]*(1+_xlfn.NORM.INV(RAND(),平均報酬率,平均標準差))</f>
        <v>152.07668952205165</v>
      </c>
      <c r="J408" s="2">
        <f ca="1">表格1[[#This Row],[第7年]]*(1+_xlfn.NORM.INV(RAND(),平均報酬率,平均標準差))</f>
        <v>162.03352876115488</v>
      </c>
      <c r="K408" s="2">
        <f ca="1">表格1[[#This Row],[第8年]]*(1+_xlfn.NORM.INV(RAND(),平均報酬率,平均標準差))</f>
        <v>164.17026188414417</v>
      </c>
      <c r="L408" s="2">
        <f ca="1">表格1[[#This Row],[第9年]]*(1+_xlfn.NORM.INV(RAND(),平均報酬率,平均標準差))</f>
        <v>178.87865820453504</v>
      </c>
    </row>
    <row r="409" spans="1:12" x14ac:dyDescent="0.25">
      <c r="A409" s="1">
        <v>381</v>
      </c>
      <c r="B409" s="1">
        <f t="shared" si="5"/>
        <v>100</v>
      </c>
      <c r="C409" s="2">
        <f ca="1">表格1[[#This Row],[期初]]*(1+_xlfn.NORM.INV(RAND(),平均報酬率,平均標準差))</f>
        <v>102.7598141620077</v>
      </c>
      <c r="D409" s="2">
        <f ca="1">表格1[[#This Row],[第1年]]*(1+_xlfn.NORM.INV(RAND(),平均報酬率,平均標準差))</f>
        <v>107.74931464766443</v>
      </c>
      <c r="E409" s="2">
        <f ca="1">表格1[[#This Row],[第2年]]*(1+_xlfn.NORM.INV(RAND(),平均報酬率,平均標準差))</f>
        <v>122.53731189853357</v>
      </c>
      <c r="F409" s="2">
        <f ca="1">表格1[[#This Row],[第3年]]*(1+_xlfn.NORM.INV(RAND(),平均報酬率,平均標準差))</f>
        <v>131.11456448887904</v>
      </c>
      <c r="G409" s="2">
        <f ca="1">表格1[[#This Row],[第4年]]*(1+_xlfn.NORM.INV(RAND(),平均報酬率,平均標準差))</f>
        <v>134.85261613297601</v>
      </c>
      <c r="H409" s="2">
        <f ca="1">表格1[[#This Row],[第5年]]*(1+_xlfn.NORM.INV(RAND(),平均報酬率,平均標準差))</f>
        <v>139.59412002807062</v>
      </c>
      <c r="I409" s="2">
        <f ca="1">表格1[[#This Row],[第6年]]*(1+_xlfn.NORM.INV(RAND(),平均報酬率,平均標準差))</f>
        <v>150.84980717975446</v>
      </c>
      <c r="J409" s="2">
        <f ca="1">表格1[[#This Row],[第7年]]*(1+_xlfn.NORM.INV(RAND(),平均報酬率,平均標準差))</f>
        <v>152.7115866792503</v>
      </c>
      <c r="K409" s="2">
        <f ca="1">表格1[[#This Row],[第8年]]*(1+_xlfn.NORM.INV(RAND(),平均報酬率,平均標準差))</f>
        <v>175.79839046404908</v>
      </c>
      <c r="L409" s="2">
        <f ca="1">表格1[[#This Row],[第9年]]*(1+_xlfn.NORM.INV(RAND(),平均報酬率,平均標準差))</f>
        <v>198.5634660031406</v>
      </c>
    </row>
    <row r="410" spans="1:12" x14ac:dyDescent="0.25">
      <c r="A410" s="1">
        <v>382</v>
      </c>
      <c r="B410" s="1">
        <f t="shared" si="5"/>
        <v>100</v>
      </c>
      <c r="C410" s="2">
        <f ca="1">表格1[[#This Row],[期初]]*(1+_xlfn.NORM.INV(RAND(),平均報酬率,平均標準差))</f>
        <v>113.38826560795839</v>
      </c>
      <c r="D410" s="2">
        <f ca="1">表格1[[#This Row],[第1年]]*(1+_xlfn.NORM.INV(RAND(),平均報酬率,平均標準差))</f>
        <v>120.75241006481724</v>
      </c>
      <c r="E410" s="2">
        <f ca="1">表格1[[#This Row],[第2年]]*(1+_xlfn.NORM.INV(RAND(),平均報酬率,平均標準差))</f>
        <v>125.90636214653541</v>
      </c>
      <c r="F410" s="2">
        <f ca="1">表格1[[#This Row],[第3年]]*(1+_xlfn.NORM.INV(RAND(),平均報酬率,平均標準差))</f>
        <v>143.02621206989096</v>
      </c>
      <c r="G410" s="2">
        <f ca="1">表格1[[#This Row],[第4年]]*(1+_xlfn.NORM.INV(RAND(),平均報酬率,平均標準差))</f>
        <v>138.30736660255013</v>
      </c>
      <c r="H410" s="2">
        <f ca="1">表格1[[#This Row],[第5年]]*(1+_xlfn.NORM.INV(RAND(),平均報酬率,平均標準差))</f>
        <v>158.77845825906354</v>
      </c>
      <c r="I410" s="2">
        <f ca="1">表格1[[#This Row],[第6年]]*(1+_xlfn.NORM.INV(RAND(),平均報酬率,平均標準差))</f>
        <v>152.96890007223328</v>
      </c>
      <c r="J410" s="2">
        <f ca="1">表格1[[#This Row],[第7年]]*(1+_xlfn.NORM.INV(RAND(),平均報酬率,平均標準差))</f>
        <v>145.34966750171461</v>
      </c>
      <c r="K410" s="2">
        <f ca="1">表格1[[#This Row],[第8年]]*(1+_xlfn.NORM.INV(RAND(),平均報酬率,平均標準差))</f>
        <v>149.56417070469197</v>
      </c>
      <c r="L410" s="2">
        <f ca="1">表格1[[#This Row],[第9年]]*(1+_xlfn.NORM.INV(RAND(),平均報酬率,平均標準差))</f>
        <v>137.86492578203607</v>
      </c>
    </row>
    <row r="411" spans="1:12" x14ac:dyDescent="0.25">
      <c r="A411" s="1">
        <v>383</v>
      </c>
      <c r="B411" s="1">
        <f t="shared" si="5"/>
        <v>100</v>
      </c>
      <c r="C411" s="2">
        <f ca="1">表格1[[#This Row],[期初]]*(1+_xlfn.NORM.INV(RAND(),平均報酬率,平均標準差))</f>
        <v>105.40740022642308</v>
      </c>
      <c r="D411" s="2">
        <f ca="1">表格1[[#This Row],[第1年]]*(1+_xlfn.NORM.INV(RAND(),平均報酬率,平均標準差))</f>
        <v>113.51019247871264</v>
      </c>
      <c r="E411" s="2">
        <f ca="1">表格1[[#This Row],[第2年]]*(1+_xlfn.NORM.INV(RAND(),平均報酬率,平均標準差))</f>
        <v>121.87431978376405</v>
      </c>
      <c r="F411" s="2">
        <f ca="1">表格1[[#This Row],[第3年]]*(1+_xlfn.NORM.INV(RAND(),平均報酬率,平均標準差))</f>
        <v>119.80366388561974</v>
      </c>
      <c r="G411" s="2">
        <f ca="1">表格1[[#This Row],[第4年]]*(1+_xlfn.NORM.INV(RAND(),平均報酬率,平均標準差))</f>
        <v>124.68348761039343</v>
      </c>
      <c r="H411" s="2">
        <f ca="1">表格1[[#This Row],[第5年]]*(1+_xlfn.NORM.INV(RAND(),平均報酬率,平均標準差))</f>
        <v>137.55776783314843</v>
      </c>
      <c r="I411" s="2">
        <f ca="1">表格1[[#This Row],[第6年]]*(1+_xlfn.NORM.INV(RAND(),平均報酬率,平均標準差))</f>
        <v>150.10750523470708</v>
      </c>
      <c r="J411" s="2">
        <f ca="1">表格1[[#This Row],[第7年]]*(1+_xlfn.NORM.INV(RAND(),平均報酬率,平均標準差))</f>
        <v>145.61327780331013</v>
      </c>
      <c r="K411" s="2">
        <f ca="1">表格1[[#This Row],[第8年]]*(1+_xlfn.NORM.INV(RAND(),平均報酬率,平均標準差))</f>
        <v>144.72729361115137</v>
      </c>
      <c r="L411" s="2">
        <f ca="1">表格1[[#This Row],[第9年]]*(1+_xlfn.NORM.INV(RAND(),平均報酬率,平均標準差))</f>
        <v>159.53312294003064</v>
      </c>
    </row>
    <row r="412" spans="1:12" x14ac:dyDescent="0.25">
      <c r="A412" s="1">
        <v>384</v>
      </c>
      <c r="B412" s="1">
        <f t="shared" si="5"/>
        <v>100</v>
      </c>
      <c r="C412" s="2">
        <f ca="1">表格1[[#This Row],[期初]]*(1+_xlfn.NORM.INV(RAND(),平均報酬率,平均標準差))</f>
        <v>115.15052074246117</v>
      </c>
      <c r="D412" s="2">
        <f ca="1">表格1[[#This Row],[第1年]]*(1+_xlfn.NORM.INV(RAND(),平均報酬率,平均標準差))</f>
        <v>111.50175168481474</v>
      </c>
      <c r="E412" s="2">
        <f ca="1">表格1[[#This Row],[第2年]]*(1+_xlfn.NORM.INV(RAND(),平均報酬率,平均標準差))</f>
        <v>125.15679030225265</v>
      </c>
      <c r="F412" s="2">
        <f ca="1">表格1[[#This Row],[第3年]]*(1+_xlfn.NORM.INV(RAND(),平均報酬率,平均標準差))</f>
        <v>128.64564910234444</v>
      </c>
      <c r="G412" s="2">
        <f ca="1">表格1[[#This Row],[第4年]]*(1+_xlfn.NORM.INV(RAND(),平均報酬率,平均標準差))</f>
        <v>134.68663814501133</v>
      </c>
      <c r="H412" s="2">
        <f ca="1">表格1[[#This Row],[第5年]]*(1+_xlfn.NORM.INV(RAND(),平均報酬率,平均標準差))</f>
        <v>157.15317339597107</v>
      </c>
      <c r="I412" s="2">
        <f ca="1">表格1[[#This Row],[第6年]]*(1+_xlfn.NORM.INV(RAND(),平均報酬率,平均標準差))</f>
        <v>175.40700550589315</v>
      </c>
      <c r="J412" s="2">
        <f ca="1">表格1[[#This Row],[第7年]]*(1+_xlfn.NORM.INV(RAND(),平均報酬率,平均標準差))</f>
        <v>203.50228863540167</v>
      </c>
      <c r="K412" s="2">
        <f ca="1">表格1[[#This Row],[第8年]]*(1+_xlfn.NORM.INV(RAND(),平均報酬率,平均標準差))</f>
        <v>214.32322767602201</v>
      </c>
      <c r="L412" s="2">
        <f ca="1">表格1[[#This Row],[第9年]]*(1+_xlfn.NORM.INV(RAND(),平均報酬率,平均標準差))</f>
        <v>236.19116304417179</v>
      </c>
    </row>
    <row r="413" spans="1:12" x14ac:dyDescent="0.25">
      <c r="A413" s="1">
        <v>385</v>
      </c>
      <c r="B413" s="1">
        <f t="shared" ref="B413:B476" si="6">投入金額</f>
        <v>100</v>
      </c>
      <c r="C413" s="2">
        <f ca="1">表格1[[#This Row],[期初]]*(1+_xlfn.NORM.INV(RAND(),平均報酬率,平均標準差))</f>
        <v>106.12490854400795</v>
      </c>
      <c r="D413" s="2">
        <f ca="1">表格1[[#This Row],[第1年]]*(1+_xlfn.NORM.INV(RAND(),平均報酬率,平均標準差))</f>
        <v>107.592399280865</v>
      </c>
      <c r="E413" s="2">
        <f ca="1">表格1[[#This Row],[第2年]]*(1+_xlfn.NORM.INV(RAND(),平均報酬率,平均標準差))</f>
        <v>116.71497705542045</v>
      </c>
      <c r="F413" s="2">
        <f ca="1">表格1[[#This Row],[第3年]]*(1+_xlfn.NORM.INV(RAND(),平均報酬率,平均標準差))</f>
        <v>119.31993094068677</v>
      </c>
      <c r="G413" s="2">
        <f ca="1">表格1[[#This Row],[第4年]]*(1+_xlfn.NORM.INV(RAND(),平均報酬率,平均標準差))</f>
        <v>122.41889964377486</v>
      </c>
      <c r="H413" s="2">
        <f ca="1">表格1[[#This Row],[第5年]]*(1+_xlfn.NORM.INV(RAND(),平均報酬率,平均標準差))</f>
        <v>134.25322944385303</v>
      </c>
      <c r="I413" s="2">
        <f ca="1">表格1[[#This Row],[第6年]]*(1+_xlfn.NORM.INV(RAND(),平均報酬率,平均標準差))</f>
        <v>153.39036355814423</v>
      </c>
      <c r="J413" s="2">
        <f ca="1">表格1[[#This Row],[第7年]]*(1+_xlfn.NORM.INV(RAND(),平均報酬率,平均標準差))</f>
        <v>159.00546008870131</v>
      </c>
      <c r="K413" s="2">
        <f ca="1">表格1[[#This Row],[第8年]]*(1+_xlfn.NORM.INV(RAND(),平均報酬率,平均標準差))</f>
        <v>166.07431319834774</v>
      </c>
      <c r="L413" s="2">
        <f ca="1">表格1[[#This Row],[第9年]]*(1+_xlfn.NORM.INV(RAND(),平均報酬率,平均標準差))</f>
        <v>170.50098861556668</v>
      </c>
    </row>
    <row r="414" spans="1:12" x14ac:dyDescent="0.25">
      <c r="A414" s="1">
        <v>386</v>
      </c>
      <c r="B414" s="1">
        <f t="shared" si="6"/>
        <v>100</v>
      </c>
      <c r="C414" s="2">
        <f ca="1">表格1[[#This Row],[期初]]*(1+_xlfn.NORM.INV(RAND(),平均報酬率,平均標準差))</f>
        <v>99.359730415566077</v>
      </c>
      <c r="D414" s="2">
        <f ca="1">表格1[[#This Row],[第1年]]*(1+_xlfn.NORM.INV(RAND(),平均報酬率,平均標準差))</f>
        <v>106.00788989726399</v>
      </c>
      <c r="E414" s="2">
        <f ca="1">表格1[[#This Row],[第2年]]*(1+_xlfn.NORM.INV(RAND(),平均報酬率,平均標準差))</f>
        <v>114.91652754401477</v>
      </c>
      <c r="F414" s="2">
        <f ca="1">表格1[[#This Row],[第3年]]*(1+_xlfn.NORM.INV(RAND(),平均報酬率,平均標準差))</f>
        <v>129.71310302275472</v>
      </c>
      <c r="G414" s="2">
        <f ca="1">表格1[[#This Row],[第4年]]*(1+_xlfn.NORM.INV(RAND(),平均報酬率,平均標準差))</f>
        <v>129.68501362813785</v>
      </c>
      <c r="H414" s="2">
        <f ca="1">表格1[[#This Row],[第5年]]*(1+_xlfn.NORM.INV(RAND(),平均報酬率,平均標準差))</f>
        <v>139.48038221011794</v>
      </c>
      <c r="I414" s="2">
        <f ca="1">表格1[[#This Row],[第6年]]*(1+_xlfn.NORM.INV(RAND(),平均報酬率,平均標準差))</f>
        <v>152.46135818830879</v>
      </c>
      <c r="J414" s="2">
        <f ca="1">表格1[[#This Row],[第7年]]*(1+_xlfn.NORM.INV(RAND(),平均報酬率,平均標準差))</f>
        <v>171.02571952319948</v>
      </c>
      <c r="K414" s="2">
        <f ca="1">表格1[[#This Row],[第8年]]*(1+_xlfn.NORM.INV(RAND(),平均報酬率,平均標準差))</f>
        <v>187.78147398566003</v>
      </c>
      <c r="L414" s="2">
        <f ca="1">表格1[[#This Row],[第9年]]*(1+_xlfn.NORM.INV(RAND(),平均報酬率,平均標準差))</f>
        <v>182.24869043704672</v>
      </c>
    </row>
    <row r="415" spans="1:12" x14ac:dyDescent="0.25">
      <c r="A415" s="1">
        <v>387</v>
      </c>
      <c r="B415" s="1">
        <f t="shared" si="6"/>
        <v>100</v>
      </c>
      <c r="C415" s="2">
        <f ca="1">表格1[[#This Row],[期初]]*(1+_xlfn.NORM.INV(RAND(),平均報酬率,平均標準差))</f>
        <v>115.29732738670653</v>
      </c>
      <c r="D415" s="2">
        <f ca="1">表格1[[#This Row],[第1年]]*(1+_xlfn.NORM.INV(RAND(),平均報酬率,平均標準差))</f>
        <v>130.49395605064166</v>
      </c>
      <c r="E415" s="2">
        <f ca="1">表格1[[#This Row],[第2年]]*(1+_xlfn.NORM.INV(RAND(),平均報酬率,平均標準差))</f>
        <v>143.7312614038656</v>
      </c>
      <c r="F415" s="2">
        <f ca="1">表格1[[#This Row],[第3年]]*(1+_xlfn.NORM.INV(RAND(),平均報酬率,平均標準差))</f>
        <v>144.24593251354301</v>
      </c>
      <c r="G415" s="2">
        <f ca="1">表格1[[#This Row],[第4年]]*(1+_xlfn.NORM.INV(RAND(),平均報酬率,平均標準差))</f>
        <v>157.51324297841768</v>
      </c>
      <c r="H415" s="2">
        <f ca="1">表格1[[#This Row],[第5年]]*(1+_xlfn.NORM.INV(RAND(),平均報酬率,平均標準差))</f>
        <v>170.96122525816563</v>
      </c>
      <c r="I415" s="2">
        <f ca="1">表格1[[#This Row],[第6年]]*(1+_xlfn.NORM.INV(RAND(),平均報酬率,平均標準差))</f>
        <v>192.26683686712519</v>
      </c>
      <c r="J415" s="2">
        <f ca="1">表格1[[#This Row],[第7年]]*(1+_xlfn.NORM.INV(RAND(),平均報酬率,平均標準差))</f>
        <v>201.46603216812915</v>
      </c>
      <c r="K415" s="2">
        <f ca="1">表格1[[#This Row],[第8年]]*(1+_xlfn.NORM.INV(RAND(),平均報酬率,平均標準差))</f>
        <v>212.88564243496941</v>
      </c>
      <c r="L415" s="2">
        <f ca="1">表格1[[#This Row],[第9年]]*(1+_xlfn.NORM.INV(RAND(),平均報酬率,平均標準差))</f>
        <v>231.91705730952441</v>
      </c>
    </row>
    <row r="416" spans="1:12" x14ac:dyDescent="0.25">
      <c r="A416" s="1">
        <v>388</v>
      </c>
      <c r="B416" s="1">
        <f t="shared" si="6"/>
        <v>100</v>
      </c>
      <c r="C416" s="2">
        <f ca="1">表格1[[#This Row],[期初]]*(1+_xlfn.NORM.INV(RAND(),平均報酬率,平均標準差))</f>
        <v>112.82143938365989</v>
      </c>
      <c r="D416" s="2">
        <f ca="1">表格1[[#This Row],[第1年]]*(1+_xlfn.NORM.INV(RAND(),平均報酬率,平均標準差))</f>
        <v>133.38306704409482</v>
      </c>
      <c r="E416" s="2">
        <f ca="1">表格1[[#This Row],[第2年]]*(1+_xlfn.NORM.INV(RAND(),平均報酬率,平均標準差))</f>
        <v>135.60739454438379</v>
      </c>
      <c r="F416" s="2">
        <f ca="1">表格1[[#This Row],[第3年]]*(1+_xlfn.NORM.INV(RAND(),平均報酬率,平均標準差))</f>
        <v>139.91003456670262</v>
      </c>
      <c r="G416" s="2">
        <f ca="1">表格1[[#This Row],[第4年]]*(1+_xlfn.NORM.INV(RAND(),平均報酬率,平均標準差))</f>
        <v>153.07575403338606</v>
      </c>
      <c r="H416" s="2">
        <f ca="1">表格1[[#This Row],[第5年]]*(1+_xlfn.NORM.INV(RAND(),平均報酬率,平均標準差))</f>
        <v>167.04930287238611</v>
      </c>
      <c r="I416" s="2">
        <f ca="1">表格1[[#This Row],[第6年]]*(1+_xlfn.NORM.INV(RAND(),平均報酬率,平均標準差))</f>
        <v>168.07805103387648</v>
      </c>
      <c r="J416" s="2">
        <f ca="1">表格1[[#This Row],[第7年]]*(1+_xlfn.NORM.INV(RAND(),平均報酬率,平均標準差))</f>
        <v>187.66011722257878</v>
      </c>
      <c r="K416" s="2">
        <f ca="1">表格1[[#This Row],[第8年]]*(1+_xlfn.NORM.INV(RAND(),平均報酬率,平均標準差))</f>
        <v>214.37119683948472</v>
      </c>
      <c r="L416" s="2">
        <f ca="1">表格1[[#This Row],[第9年]]*(1+_xlfn.NORM.INV(RAND(),平均報酬率,平均標準差))</f>
        <v>252.41119554989598</v>
      </c>
    </row>
    <row r="417" spans="1:12" x14ac:dyDescent="0.25">
      <c r="A417" s="1">
        <v>389</v>
      </c>
      <c r="B417" s="1">
        <f t="shared" si="6"/>
        <v>100</v>
      </c>
      <c r="C417" s="2">
        <f ca="1">表格1[[#This Row],[期初]]*(1+_xlfn.NORM.INV(RAND(),平均報酬率,平均標準差))</f>
        <v>105.5700919518423</v>
      </c>
      <c r="D417" s="2">
        <f ca="1">表格1[[#This Row],[第1年]]*(1+_xlfn.NORM.INV(RAND(),平均報酬率,平均標準差))</f>
        <v>110.57105790063441</v>
      </c>
      <c r="E417" s="2">
        <f ca="1">表格1[[#This Row],[第2年]]*(1+_xlfn.NORM.INV(RAND(),平均報酬率,平均標準差))</f>
        <v>125.52575940294781</v>
      </c>
      <c r="F417" s="2">
        <f ca="1">表格1[[#This Row],[第3年]]*(1+_xlfn.NORM.INV(RAND(),平均報酬率,平均標準差))</f>
        <v>127.2891836331334</v>
      </c>
      <c r="G417" s="2">
        <f ca="1">表格1[[#This Row],[第4年]]*(1+_xlfn.NORM.INV(RAND(),平均報酬率,平均標準差))</f>
        <v>141.71678052058439</v>
      </c>
      <c r="H417" s="2">
        <f ca="1">表格1[[#This Row],[第5年]]*(1+_xlfn.NORM.INV(RAND(),平均報酬率,平均標準差))</f>
        <v>159.82323263695358</v>
      </c>
      <c r="I417" s="2">
        <f ca="1">表格1[[#This Row],[第6年]]*(1+_xlfn.NORM.INV(RAND(),平均報酬率,平均標準差))</f>
        <v>181.53864761530559</v>
      </c>
      <c r="J417" s="2">
        <f ca="1">表格1[[#This Row],[第7年]]*(1+_xlfn.NORM.INV(RAND(),平均報酬率,平均標準差))</f>
        <v>199.93358256482159</v>
      </c>
      <c r="K417" s="2">
        <f ca="1">表格1[[#This Row],[第8年]]*(1+_xlfn.NORM.INV(RAND(),平均報酬率,平均標準差))</f>
        <v>219.36405842755255</v>
      </c>
      <c r="L417" s="2">
        <f ca="1">表格1[[#This Row],[第9年]]*(1+_xlfn.NORM.INV(RAND(),平均報酬率,平均標準差))</f>
        <v>235.53390339065885</v>
      </c>
    </row>
    <row r="418" spans="1:12" x14ac:dyDescent="0.25">
      <c r="A418" s="1">
        <v>390</v>
      </c>
      <c r="B418" s="1">
        <f t="shared" si="6"/>
        <v>100</v>
      </c>
      <c r="C418" s="2">
        <f ca="1">表格1[[#This Row],[期初]]*(1+_xlfn.NORM.INV(RAND(),平均報酬率,平均標準差))</f>
        <v>100.02030442990034</v>
      </c>
      <c r="D418" s="2">
        <f ca="1">表格1[[#This Row],[第1年]]*(1+_xlfn.NORM.INV(RAND(),平均報酬率,平均標準差))</f>
        <v>98.826427959940148</v>
      </c>
      <c r="E418" s="2">
        <f ca="1">表格1[[#This Row],[第2年]]*(1+_xlfn.NORM.INV(RAND(),平均報酬率,平均標準差))</f>
        <v>100.95069018634364</v>
      </c>
      <c r="F418" s="2">
        <f ca="1">表格1[[#This Row],[第3年]]*(1+_xlfn.NORM.INV(RAND(),平均報酬率,平均標準差))</f>
        <v>111.97988135667867</v>
      </c>
      <c r="G418" s="2">
        <f ca="1">表格1[[#This Row],[第4年]]*(1+_xlfn.NORM.INV(RAND(),平均報酬率,平均標準差))</f>
        <v>131.95109795260484</v>
      </c>
      <c r="H418" s="2">
        <f ca="1">表格1[[#This Row],[第5年]]*(1+_xlfn.NORM.INV(RAND(),平均報酬率,平均標準差))</f>
        <v>131.65005173195303</v>
      </c>
      <c r="I418" s="2">
        <f ca="1">表格1[[#This Row],[第6年]]*(1+_xlfn.NORM.INV(RAND(),平均報酬率,平均標準差))</f>
        <v>148.7846794976407</v>
      </c>
      <c r="J418" s="2">
        <f ca="1">表格1[[#This Row],[第7年]]*(1+_xlfn.NORM.INV(RAND(),平均報酬率,平均標準差))</f>
        <v>152.86271125426396</v>
      </c>
      <c r="K418" s="2">
        <f ca="1">表格1[[#This Row],[第8年]]*(1+_xlfn.NORM.INV(RAND(),平均報酬率,平均標準差))</f>
        <v>158.86191661920125</v>
      </c>
      <c r="L418" s="2">
        <f ca="1">表格1[[#This Row],[第9年]]*(1+_xlfn.NORM.INV(RAND(),平均報酬率,平均標準差))</f>
        <v>171.98491105180821</v>
      </c>
    </row>
    <row r="419" spans="1:12" x14ac:dyDescent="0.25">
      <c r="A419" s="1">
        <v>391</v>
      </c>
      <c r="B419" s="1">
        <f t="shared" si="6"/>
        <v>100</v>
      </c>
      <c r="C419" s="2">
        <f ca="1">表格1[[#This Row],[期初]]*(1+_xlfn.NORM.INV(RAND(),平均報酬率,平均標準差))</f>
        <v>108.72978732507063</v>
      </c>
      <c r="D419" s="2">
        <f ca="1">表格1[[#This Row],[第1年]]*(1+_xlfn.NORM.INV(RAND(),平均報酬率,平均標準差))</f>
        <v>114.1861450417328</v>
      </c>
      <c r="E419" s="2">
        <f ca="1">表格1[[#This Row],[第2年]]*(1+_xlfn.NORM.INV(RAND(),平均報酬率,平均標準差))</f>
        <v>126.31746783280219</v>
      </c>
      <c r="F419" s="2">
        <f ca="1">表格1[[#This Row],[第3年]]*(1+_xlfn.NORM.INV(RAND(),平均報酬率,平均標準差))</f>
        <v>135.71808732102531</v>
      </c>
      <c r="G419" s="2">
        <f ca="1">表格1[[#This Row],[第4年]]*(1+_xlfn.NORM.INV(RAND(),平均報酬率,平均標準差))</f>
        <v>143.5658657060537</v>
      </c>
      <c r="H419" s="2">
        <f ca="1">表格1[[#This Row],[第5年]]*(1+_xlfn.NORM.INV(RAND(),平均報酬率,平均標準差))</f>
        <v>152.40573906686953</v>
      </c>
      <c r="I419" s="2">
        <f ca="1">表格1[[#This Row],[第6年]]*(1+_xlfn.NORM.INV(RAND(),平均報酬率,平均標準差))</f>
        <v>162.68599521056598</v>
      </c>
      <c r="J419" s="2">
        <f ca="1">表格1[[#This Row],[第7年]]*(1+_xlfn.NORM.INV(RAND(),平均報酬率,平均標準差))</f>
        <v>178.2201347918303</v>
      </c>
      <c r="K419" s="2">
        <f ca="1">表格1[[#This Row],[第8年]]*(1+_xlfn.NORM.INV(RAND(),平均報酬率,平均標準差))</f>
        <v>212.64778110112601</v>
      </c>
      <c r="L419" s="2">
        <f ca="1">表格1[[#This Row],[第9年]]*(1+_xlfn.NORM.INV(RAND(),平均報酬率,平均標準差))</f>
        <v>230.88264123474147</v>
      </c>
    </row>
    <row r="420" spans="1:12" x14ac:dyDescent="0.25">
      <c r="A420" s="1">
        <v>392</v>
      </c>
      <c r="B420" s="1">
        <f t="shared" si="6"/>
        <v>100</v>
      </c>
      <c r="C420" s="2">
        <f ca="1">表格1[[#This Row],[期初]]*(1+_xlfn.NORM.INV(RAND(),平均報酬率,平均標準差))</f>
        <v>110.69280203811509</v>
      </c>
      <c r="D420" s="2">
        <f ca="1">表格1[[#This Row],[第1年]]*(1+_xlfn.NORM.INV(RAND(),平均報酬率,平均標準差))</f>
        <v>114.32435087844253</v>
      </c>
      <c r="E420" s="2">
        <f ca="1">表格1[[#This Row],[第2年]]*(1+_xlfn.NORM.INV(RAND(),平均報酬率,平均標準差))</f>
        <v>117.89627908301384</v>
      </c>
      <c r="F420" s="2">
        <f ca="1">表格1[[#This Row],[第3年]]*(1+_xlfn.NORM.INV(RAND(),平均報酬率,平均標準差))</f>
        <v>125.24842991399137</v>
      </c>
      <c r="G420" s="2">
        <f ca="1">表格1[[#This Row],[第4年]]*(1+_xlfn.NORM.INV(RAND(),平均報酬率,平均標準差))</f>
        <v>150.00177753019267</v>
      </c>
      <c r="H420" s="2">
        <f ca="1">表格1[[#This Row],[第5年]]*(1+_xlfn.NORM.INV(RAND(),平均報酬率,平均標準差))</f>
        <v>167.17016314345486</v>
      </c>
      <c r="I420" s="2">
        <f ca="1">表格1[[#This Row],[第6年]]*(1+_xlfn.NORM.INV(RAND(),平均報酬率,平均標準差))</f>
        <v>168.20878467155023</v>
      </c>
      <c r="J420" s="2">
        <f ca="1">表格1[[#This Row],[第7年]]*(1+_xlfn.NORM.INV(RAND(),平均報酬率,平均標準差))</f>
        <v>173.31461656409448</v>
      </c>
      <c r="K420" s="2">
        <f ca="1">表格1[[#This Row],[第8年]]*(1+_xlfn.NORM.INV(RAND(),平均報酬率,平均標準差))</f>
        <v>174.86002828281624</v>
      </c>
      <c r="L420" s="2">
        <f ca="1">表格1[[#This Row],[第9年]]*(1+_xlfn.NORM.INV(RAND(),平均報酬率,平均標準差))</f>
        <v>190.3466411198124</v>
      </c>
    </row>
    <row r="421" spans="1:12" x14ac:dyDescent="0.25">
      <c r="A421" s="1">
        <v>393</v>
      </c>
      <c r="B421" s="1">
        <f t="shared" si="6"/>
        <v>100</v>
      </c>
      <c r="C421" s="2">
        <f ca="1">表格1[[#This Row],[期初]]*(1+_xlfn.NORM.INV(RAND(),平均報酬率,平均標準差))</f>
        <v>103.51489915359006</v>
      </c>
      <c r="D421" s="2">
        <f ca="1">表格1[[#This Row],[第1年]]*(1+_xlfn.NORM.INV(RAND(),平均報酬率,平均標準差))</f>
        <v>110.15534826830012</v>
      </c>
      <c r="E421" s="2">
        <f ca="1">表格1[[#This Row],[第2年]]*(1+_xlfn.NORM.INV(RAND(),平均報酬率,平均標準差))</f>
        <v>115.44091065629088</v>
      </c>
      <c r="F421" s="2">
        <f ca="1">表格1[[#This Row],[第3年]]*(1+_xlfn.NORM.INV(RAND(),平均報酬率,平均標準差))</f>
        <v>121.19603135996175</v>
      </c>
      <c r="G421" s="2">
        <f ca="1">表格1[[#This Row],[第4年]]*(1+_xlfn.NORM.INV(RAND(),平均報酬率,平均標準差))</f>
        <v>121.12359082744102</v>
      </c>
      <c r="H421" s="2">
        <f ca="1">表格1[[#This Row],[第5年]]*(1+_xlfn.NORM.INV(RAND(),平均報酬率,平均標準差))</f>
        <v>132.25303182830541</v>
      </c>
      <c r="I421" s="2">
        <f ca="1">表格1[[#This Row],[第6年]]*(1+_xlfn.NORM.INV(RAND(),平均報酬率,平均標準差))</f>
        <v>135.60571040019164</v>
      </c>
      <c r="J421" s="2">
        <f ca="1">表格1[[#This Row],[第7年]]*(1+_xlfn.NORM.INV(RAND(),平均報酬率,平均標準差))</f>
        <v>152.29393857269133</v>
      </c>
      <c r="K421" s="2">
        <f ca="1">表格1[[#This Row],[第8年]]*(1+_xlfn.NORM.INV(RAND(),平均報酬率,平均標準差))</f>
        <v>165.30614403593879</v>
      </c>
      <c r="L421" s="2">
        <f ca="1">表格1[[#This Row],[第9年]]*(1+_xlfn.NORM.INV(RAND(),平均報酬率,平均標準差))</f>
        <v>167.02580648327316</v>
      </c>
    </row>
    <row r="422" spans="1:12" x14ac:dyDescent="0.25">
      <c r="A422" s="1">
        <v>394</v>
      </c>
      <c r="B422" s="1">
        <f t="shared" si="6"/>
        <v>100</v>
      </c>
      <c r="C422" s="2">
        <f ca="1">表格1[[#This Row],[期初]]*(1+_xlfn.NORM.INV(RAND(),平均報酬率,平均標準差))</f>
        <v>106.8830915524853</v>
      </c>
      <c r="D422" s="2">
        <f ca="1">表格1[[#This Row],[第1年]]*(1+_xlfn.NORM.INV(RAND(),平均報酬率,平均標準差))</f>
        <v>113.61485202272424</v>
      </c>
      <c r="E422" s="2">
        <f ca="1">表格1[[#This Row],[第2年]]*(1+_xlfn.NORM.INV(RAND(),平均報酬率,平均標準差))</f>
        <v>123.95406068862098</v>
      </c>
      <c r="F422" s="2">
        <f ca="1">表格1[[#This Row],[第3年]]*(1+_xlfn.NORM.INV(RAND(),平均報酬率,平均標準差))</f>
        <v>142.79171507100384</v>
      </c>
      <c r="G422" s="2">
        <f ca="1">表格1[[#This Row],[第4年]]*(1+_xlfn.NORM.INV(RAND(),平均報酬率,平均標準差))</f>
        <v>164.56993668929402</v>
      </c>
      <c r="H422" s="2">
        <f ca="1">表格1[[#This Row],[第5年]]*(1+_xlfn.NORM.INV(RAND(),平均報酬率,平均標準差))</f>
        <v>178.31181617058309</v>
      </c>
      <c r="I422" s="2">
        <f ca="1">表格1[[#This Row],[第6年]]*(1+_xlfn.NORM.INV(RAND(),平均報酬率,平均標準差))</f>
        <v>181.41458283535459</v>
      </c>
      <c r="J422" s="2">
        <f ca="1">表格1[[#This Row],[第7年]]*(1+_xlfn.NORM.INV(RAND(),平均報酬率,平均標準差))</f>
        <v>212.38321907106837</v>
      </c>
      <c r="K422" s="2">
        <f ca="1">表格1[[#This Row],[第8年]]*(1+_xlfn.NORM.INV(RAND(),平均報酬率,平均標準差))</f>
        <v>255.47336175485307</v>
      </c>
      <c r="L422" s="2">
        <f ca="1">表格1[[#This Row],[第9年]]*(1+_xlfn.NORM.INV(RAND(),平均報酬率,平均標準差))</f>
        <v>300.15780009793178</v>
      </c>
    </row>
    <row r="423" spans="1:12" x14ac:dyDescent="0.25">
      <c r="A423" s="1">
        <v>395</v>
      </c>
      <c r="B423" s="1">
        <f t="shared" si="6"/>
        <v>100</v>
      </c>
      <c r="C423" s="2">
        <f ca="1">表格1[[#This Row],[期初]]*(1+_xlfn.NORM.INV(RAND(),平均報酬率,平均標準差))</f>
        <v>105.10987742437847</v>
      </c>
      <c r="D423" s="2">
        <f ca="1">表格1[[#This Row],[第1年]]*(1+_xlfn.NORM.INV(RAND(),平均報酬率,平均標準差))</f>
        <v>98.053699031409522</v>
      </c>
      <c r="E423" s="2">
        <f ca="1">表格1[[#This Row],[第2年]]*(1+_xlfn.NORM.INV(RAND(),平均報酬率,平均標準差))</f>
        <v>107.06071575371432</v>
      </c>
      <c r="F423" s="2">
        <f ca="1">表格1[[#This Row],[第3年]]*(1+_xlfn.NORM.INV(RAND(),平均報酬率,平均標準差))</f>
        <v>115.56366338415037</v>
      </c>
      <c r="G423" s="2">
        <f ca="1">表格1[[#This Row],[第4年]]*(1+_xlfn.NORM.INV(RAND(),平均報酬率,平均標準差))</f>
        <v>125.08389434543754</v>
      </c>
      <c r="H423" s="2">
        <f ca="1">表格1[[#This Row],[第5年]]*(1+_xlfn.NORM.INV(RAND(),平均報酬率,平均標準差))</f>
        <v>134.61032535505052</v>
      </c>
      <c r="I423" s="2">
        <f ca="1">表格1[[#This Row],[第6年]]*(1+_xlfn.NORM.INV(RAND(),平均報酬率,平均標準差))</f>
        <v>147.41250363592627</v>
      </c>
      <c r="J423" s="2">
        <f ca="1">表格1[[#This Row],[第7年]]*(1+_xlfn.NORM.INV(RAND(),平均報酬率,平均標準差))</f>
        <v>155.69107908244911</v>
      </c>
      <c r="K423" s="2">
        <f ca="1">表格1[[#This Row],[第8年]]*(1+_xlfn.NORM.INV(RAND(),平均報酬率,平均標準差))</f>
        <v>173.08319343251307</v>
      </c>
      <c r="L423" s="2">
        <f ca="1">表格1[[#This Row],[第9年]]*(1+_xlfn.NORM.INV(RAND(),平均報酬率,平均標準差))</f>
        <v>195.20056807809837</v>
      </c>
    </row>
    <row r="424" spans="1:12" x14ac:dyDescent="0.25">
      <c r="A424" s="1">
        <v>396</v>
      </c>
      <c r="B424" s="1">
        <f t="shared" si="6"/>
        <v>100</v>
      </c>
      <c r="C424" s="2">
        <f ca="1">表格1[[#This Row],[期初]]*(1+_xlfn.NORM.INV(RAND(),平均報酬率,平均標準差))</f>
        <v>107.12568211870337</v>
      </c>
      <c r="D424" s="2">
        <f ca="1">表格1[[#This Row],[第1年]]*(1+_xlfn.NORM.INV(RAND(),平均報酬率,平均標準差))</f>
        <v>124.6274127516765</v>
      </c>
      <c r="E424" s="2">
        <f ca="1">表格1[[#This Row],[第2年]]*(1+_xlfn.NORM.INV(RAND(),平均報酬率,平均標準差))</f>
        <v>139.7883159979545</v>
      </c>
      <c r="F424" s="2">
        <f ca="1">表格1[[#This Row],[第3年]]*(1+_xlfn.NORM.INV(RAND(),平均報酬率,平均標準差))</f>
        <v>152.04975401590124</v>
      </c>
      <c r="G424" s="2">
        <f ca="1">表格1[[#This Row],[第4年]]*(1+_xlfn.NORM.INV(RAND(),平均報酬率,平均標準差))</f>
        <v>147.06233665081692</v>
      </c>
      <c r="H424" s="2">
        <f ca="1">表格1[[#This Row],[第5年]]*(1+_xlfn.NORM.INV(RAND(),平均報酬率,平均標準差))</f>
        <v>154.96973146755778</v>
      </c>
      <c r="I424" s="2">
        <f ca="1">表格1[[#This Row],[第6年]]*(1+_xlfn.NORM.INV(RAND(),平均報酬率,平均標準差))</f>
        <v>164.68090202190689</v>
      </c>
      <c r="J424" s="2">
        <f ca="1">表格1[[#This Row],[第7年]]*(1+_xlfn.NORM.INV(RAND(),平均報酬率,平均標準差))</f>
        <v>177.40502761989094</v>
      </c>
      <c r="K424" s="2">
        <f ca="1">表格1[[#This Row],[第8年]]*(1+_xlfn.NORM.INV(RAND(),平均報酬率,平均標準差))</f>
        <v>187.86420822899402</v>
      </c>
      <c r="L424" s="2">
        <f ca="1">表格1[[#This Row],[第9年]]*(1+_xlfn.NORM.INV(RAND(),平均報酬率,平均標準差))</f>
        <v>189.9941041755192</v>
      </c>
    </row>
    <row r="425" spans="1:12" x14ac:dyDescent="0.25">
      <c r="A425" s="1">
        <v>397</v>
      </c>
      <c r="B425" s="1">
        <f t="shared" si="6"/>
        <v>100</v>
      </c>
      <c r="C425" s="2">
        <f ca="1">表格1[[#This Row],[期初]]*(1+_xlfn.NORM.INV(RAND(),平均報酬率,平均標準差))</f>
        <v>110.95849072340948</v>
      </c>
      <c r="D425" s="2">
        <f ca="1">表格1[[#This Row],[第1年]]*(1+_xlfn.NORM.INV(RAND(),平均報酬率,平均標準差))</f>
        <v>123.11527503144448</v>
      </c>
      <c r="E425" s="2">
        <f ca="1">表格1[[#This Row],[第2年]]*(1+_xlfn.NORM.INV(RAND(),平均報酬率,平均標準差))</f>
        <v>137.90881944522908</v>
      </c>
      <c r="F425" s="2">
        <f ca="1">表格1[[#This Row],[第3年]]*(1+_xlfn.NORM.INV(RAND(),平均報酬率,平均標準差))</f>
        <v>136.29284317250332</v>
      </c>
      <c r="G425" s="2">
        <f ca="1">表格1[[#This Row],[第4年]]*(1+_xlfn.NORM.INV(RAND(),平均報酬率,平均標準差))</f>
        <v>157.2973991914711</v>
      </c>
      <c r="H425" s="2">
        <f ca="1">表格1[[#This Row],[第5年]]*(1+_xlfn.NORM.INV(RAND(),平均報酬率,平均標準差))</f>
        <v>179.31565645928902</v>
      </c>
      <c r="I425" s="2">
        <f ca="1">表格1[[#This Row],[第6年]]*(1+_xlfn.NORM.INV(RAND(),平均報酬率,平均標準差))</f>
        <v>188.29872370838018</v>
      </c>
      <c r="J425" s="2">
        <f ca="1">表格1[[#This Row],[第7年]]*(1+_xlfn.NORM.INV(RAND(),平均報酬率,平均標準差))</f>
        <v>200.57204122969165</v>
      </c>
      <c r="K425" s="2">
        <f ca="1">表格1[[#This Row],[第8年]]*(1+_xlfn.NORM.INV(RAND(),平均報酬率,平均標準差))</f>
        <v>211.59432611385247</v>
      </c>
      <c r="L425" s="2">
        <f ca="1">表格1[[#This Row],[第9年]]*(1+_xlfn.NORM.INV(RAND(),平均報酬率,平均標準差))</f>
        <v>222.61965665990874</v>
      </c>
    </row>
    <row r="426" spans="1:12" x14ac:dyDescent="0.25">
      <c r="A426" s="1">
        <v>398</v>
      </c>
      <c r="B426" s="1">
        <f t="shared" si="6"/>
        <v>100</v>
      </c>
      <c r="C426" s="2">
        <f ca="1">表格1[[#This Row],[期初]]*(1+_xlfn.NORM.INV(RAND(),平均報酬率,平均標準差))</f>
        <v>108.81300543568938</v>
      </c>
      <c r="D426" s="2">
        <f ca="1">表格1[[#This Row],[第1年]]*(1+_xlfn.NORM.INV(RAND(),平均報酬率,平均標準差))</f>
        <v>117.88979413468138</v>
      </c>
      <c r="E426" s="2">
        <f ca="1">表格1[[#This Row],[第2年]]*(1+_xlfn.NORM.INV(RAND(),平均報酬率,平均標準差))</f>
        <v>127.45539074381358</v>
      </c>
      <c r="F426" s="2">
        <f ca="1">表格1[[#This Row],[第3年]]*(1+_xlfn.NORM.INV(RAND(),平均報酬率,平均標準差))</f>
        <v>134.7991739509072</v>
      </c>
      <c r="G426" s="2">
        <f ca="1">表格1[[#This Row],[第4年]]*(1+_xlfn.NORM.INV(RAND(),平均報酬率,平均標準差))</f>
        <v>152.16385833873449</v>
      </c>
      <c r="H426" s="2">
        <f ca="1">表格1[[#This Row],[第5年]]*(1+_xlfn.NORM.INV(RAND(),平均報酬率,平均標準差))</f>
        <v>155.54397000512631</v>
      </c>
      <c r="I426" s="2">
        <f ca="1">表格1[[#This Row],[第6年]]*(1+_xlfn.NORM.INV(RAND(),平均報酬率,平均標準差))</f>
        <v>167.84871444713781</v>
      </c>
      <c r="J426" s="2">
        <f ca="1">表格1[[#This Row],[第7年]]*(1+_xlfn.NORM.INV(RAND(),平均報酬率,平均標準差))</f>
        <v>171.44598832423483</v>
      </c>
      <c r="K426" s="2">
        <f ca="1">表格1[[#This Row],[第8年]]*(1+_xlfn.NORM.INV(RAND(),平均報酬率,平均標準差))</f>
        <v>168.16924757024961</v>
      </c>
      <c r="L426" s="2">
        <f ca="1">表格1[[#This Row],[第9年]]*(1+_xlfn.NORM.INV(RAND(),平均報酬率,平均標準差))</f>
        <v>188.27083708999663</v>
      </c>
    </row>
    <row r="427" spans="1:12" x14ac:dyDescent="0.25">
      <c r="A427" s="1">
        <v>399</v>
      </c>
      <c r="B427" s="1">
        <f t="shared" si="6"/>
        <v>100</v>
      </c>
      <c r="C427" s="2">
        <f ca="1">表格1[[#This Row],[期初]]*(1+_xlfn.NORM.INV(RAND(),平均報酬率,平均標準差))</f>
        <v>105.40712282182226</v>
      </c>
      <c r="D427" s="2">
        <f ca="1">表格1[[#This Row],[第1年]]*(1+_xlfn.NORM.INV(RAND(),平均報酬率,平均標準差))</f>
        <v>109.45471817110182</v>
      </c>
      <c r="E427" s="2">
        <f ca="1">表格1[[#This Row],[第2年]]*(1+_xlfn.NORM.INV(RAND(),平均報酬率,平均標準差))</f>
        <v>118.16824331368196</v>
      </c>
      <c r="F427" s="2">
        <f ca="1">表格1[[#This Row],[第3年]]*(1+_xlfn.NORM.INV(RAND(),平均報酬率,平均標準差))</f>
        <v>137.66892840912215</v>
      </c>
      <c r="G427" s="2">
        <f ca="1">表格1[[#This Row],[第4年]]*(1+_xlfn.NORM.INV(RAND(),平均報酬率,平均標準差))</f>
        <v>132.74970269678317</v>
      </c>
      <c r="H427" s="2">
        <f ca="1">表格1[[#This Row],[第5年]]*(1+_xlfn.NORM.INV(RAND(),平均報酬率,平均標準差))</f>
        <v>137.20814904886598</v>
      </c>
      <c r="I427" s="2">
        <f ca="1">表格1[[#This Row],[第6年]]*(1+_xlfn.NORM.INV(RAND(),平均報酬率,平均標準差))</f>
        <v>142.34490630470668</v>
      </c>
      <c r="J427" s="2">
        <f ca="1">表格1[[#This Row],[第7年]]*(1+_xlfn.NORM.INV(RAND(),平均報酬率,平均標準差))</f>
        <v>144.51574231077348</v>
      </c>
      <c r="K427" s="2">
        <f ca="1">表格1[[#This Row],[第8年]]*(1+_xlfn.NORM.INV(RAND(),平均報酬率,平均標準差))</f>
        <v>162.80083064245778</v>
      </c>
      <c r="L427" s="2">
        <f ca="1">表格1[[#This Row],[第9年]]*(1+_xlfn.NORM.INV(RAND(),平均報酬率,平均標準差))</f>
        <v>174.25161376837764</v>
      </c>
    </row>
    <row r="428" spans="1:12" x14ac:dyDescent="0.25">
      <c r="A428" s="1">
        <v>400</v>
      </c>
      <c r="B428" s="1">
        <f t="shared" si="6"/>
        <v>100</v>
      </c>
      <c r="C428" s="2">
        <f ca="1">表格1[[#This Row],[期初]]*(1+_xlfn.NORM.INV(RAND(),平均報酬率,平均標準差))</f>
        <v>102.32323173234177</v>
      </c>
      <c r="D428" s="2">
        <f ca="1">表格1[[#This Row],[第1年]]*(1+_xlfn.NORM.INV(RAND(),平均報酬率,平均標準差))</f>
        <v>107.32669428660374</v>
      </c>
      <c r="E428" s="2">
        <f ca="1">表格1[[#This Row],[第2年]]*(1+_xlfn.NORM.INV(RAND(),平均報酬率,平均標準差))</f>
        <v>96.326083387598985</v>
      </c>
      <c r="F428" s="2">
        <f ca="1">表格1[[#This Row],[第3年]]*(1+_xlfn.NORM.INV(RAND(),平均報酬率,平均標準差))</f>
        <v>88.763718875145358</v>
      </c>
      <c r="G428" s="2">
        <f ca="1">表格1[[#This Row],[第4年]]*(1+_xlfn.NORM.INV(RAND(),平均報酬率,平均標準差))</f>
        <v>92.677135195796467</v>
      </c>
      <c r="H428" s="2">
        <f ca="1">表格1[[#This Row],[第5年]]*(1+_xlfn.NORM.INV(RAND(),平均報酬率,平均標準差))</f>
        <v>105.37733545895161</v>
      </c>
      <c r="I428" s="2">
        <f ca="1">表格1[[#This Row],[第6年]]*(1+_xlfn.NORM.INV(RAND(),平均報酬率,平均標準差))</f>
        <v>112.11978126377635</v>
      </c>
      <c r="J428" s="2">
        <f ca="1">表格1[[#This Row],[第7年]]*(1+_xlfn.NORM.INV(RAND(),平均報酬率,平均標準差))</f>
        <v>125.49389182508648</v>
      </c>
      <c r="K428" s="2">
        <f ca="1">表格1[[#This Row],[第8年]]*(1+_xlfn.NORM.INV(RAND(),平均報酬率,平均標準差))</f>
        <v>126.77412707357365</v>
      </c>
      <c r="L428" s="2">
        <f ca="1">表格1[[#This Row],[第9年]]*(1+_xlfn.NORM.INV(RAND(),平均報酬率,平均標準差))</f>
        <v>125.358385828419</v>
      </c>
    </row>
    <row r="429" spans="1:12" x14ac:dyDescent="0.25">
      <c r="A429" s="1">
        <v>401</v>
      </c>
      <c r="B429" s="1">
        <f t="shared" si="6"/>
        <v>100</v>
      </c>
      <c r="C429" s="2">
        <f ca="1">表格1[[#This Row],[期初]]*(1+_xlfn.NORM.INV(RAND(),平均報酬率,平均標準差))</f>
        <v>104.01272025273902</v>
      </c>
      <c r="D429" s="2">
        <f ca="1">表格1[[#This Row],[第1年]]*(1+_xlfn.NORM.INV(RAND(),平均報酬率,平均標準差))</f>
        <v>113.06934242140886</v>
      </c>
      <c r="E429" s="2">
        <f ca="1">表格1[[#This Row],[第2年]]*(1+_xlfn.NORM.INV(RAND(),平均報酬率,平均標準差))</f>
        <v>118.06219504685143</v>
      </c>
      <c r="F429" s="2">
        <f ca="1">表格1[[#This Row],[第3年]]*(1+_xlfn.NORM.INV(RAND(),平均報酬率,平均標準差))</f>
        <v>130.56661870179425</v>
      </c>
      <c r="G429" s="2">
        <f ca="1">表格1[[#This Row],[第4年]]*(1+_xlfn.NORM.INV(RAND(),平均報酬率,平均標準差))</f>
        <v>133.26002271871809</v>
      </c>
      <c r="H429" s="2">
        <f ca="1">表格1[[#This Row],[第5年]]*(1+_xlfn.NORM.INV(RAND(),平均報酬率,平均標準差))</f>
        <v>141.61872661452358</v>
      </c>
      <c r="I429" s="2">
        <f ca="1">表格1[[#This Row],[第6年]]*(1+_xlfn.NORM.INV(RAND(),平均報酬率,平均標準差))</f>
        <v>152.00709396325675</v>
      </c>
      <c r="J429" s="2">
        <f ca="1">表格1[[#This Row],[第7年]]*(1+_xlfn.NORM.INV(RAND(),平均報酬率,平均標準差))</f>
        <v>166.46498287539356</v>
      </c>
      <c r="K429" s="2">
        <f ca="1">表格1[[#This Row],[第8年]]*(1+_xlfn.NORM.INV(RAND(),平均報酬率,平均標準差))</f>
        <v>183.28847017614299</v>
      </c>
      <c r="L429" s="2">
        <f ca="1">表格1[[#This Row],[第9年]]*(1+_xlfn.NORM.INV(RAND(),平均報酬率,平均標準差))</f>
        <v>193.27219420078788</v>
      </c>
    </row>
    <row r="430" spans="1:12" x14ac:dyDescent="0.25">
      <c r="A430" s="1">
        <v>402</v>
      </c>
      <c r="B430" s="1">
        <f t="shared" si="6"/>
        <v>100</v>
      </c>
      <c r="C430" s="2">
        <f ca="1">表格1[[#This Row],[期初]]*(1+_xlfn.NORM.INV(RAND(),平均報酬率,平均標準差))</f>
        <v>112.04298384953573</v>
      </c>
      <c r="D430" s="2">
        <f ca="1">表格1[[#This Row],[第1年]]*(1+_xlfn.NORM.INV(RAND(),平均報酬率,平均標準差))</f>
        <v>114.94902710701024</v>
      </c>
      <c r="E430" s="2">
        <f ca="1">表格1[[#This Row],[第2年]]*(1+_xlfn.NORM.INV(RAND(),平均報酬率,平均標準差))</f>
        <v>128.27587209238237</v>
      </c>
      <c r="F430" s="2">
        <f ca="1">表格1[[#This Row],[第3年]]*(1+_xlfn.NORM.INV(RAND(),平均報酬率,平均標準差))</f>
        <v>125.91482385051022</v>
      </c>
      <c r="G430" s="2">
        <f ca="1">表格1[[#This Row],[第4年]]*(1+_xlfn.NORM.INV(RAND(),平均報酬率,平均標準差))</f>
        <v>133.41632486367163</v>
      </c>
      <c r="H430" s="2">
        <f ca="1">表格1[[#This Row],[第5年]]*(1+_xlfn.NORM.INV(RAND(),平均報酬率,平均標準差))</f>
        <v>136.99876130966805</v>
      </c>
      <c r="I430" s="2">
        <f ca="1">表格1[[#This Row],[第6年]]*(1+_xlfn.NORM.INV(RAND(),平均報酬率,平均標準差))</f>
        <v>138.14597645887901</v>
      </c>
      <c r="J430" s="2">
        <f ca="1">表格1[[#This Row],[第7年]]*(1+_xlfn.NORM.INV(RAND(),平均報酬率,平均標準差))</f>
        <v>150.05344318365778</v>
      </c>
      <c r="K430" s="2">
        <f ca="1">表格1[[#This Row],[第8年]]*(1+_xlfn.NORM.INV(RAND(),平均報酬率,平均標準差))</f>
        <v>158.41144384395264</v>
      </c>
      <c r="L430" s="2">
        <f ca="1">表格1[[#This Row],[第9年]]*(1+_xlfn.NORM.INV(RAND(),平均報酬率,平均標準差))</f>
        <v>166.25715069990906</v>
      </c>
    </row>
    <row r="431" spans="1:12" x14ac:dyDescent="0.25">
      <c r="A431" s="1">
        <v>403</v>
      </c>
      <c r="B431" s="1">
        <f t="shared" si="6"/>
        <v>100</v>
      </c>
      <c r="C431" s="2">
        <f ca="1">表格1[[#This Row],[期初]]*(1+_xlfn.NORM.INV(RAND(),平均報酬率,平均標準差))</f>
        <v>118.55311993040416</v>
      </c>
      <c r="D431" s="2">
        <f ca="1">表格1[[#This Row],[第1年]]*(1+_xlfn.NORM.INV(RAND(),平均報酬率,平均標準差))</f>
        <v>127.01318383259593</v>
      </c>
      <c r="E431" s="2">
        <f ca="1">表格1[[#This Row],[第2年]]*(1+_xlfn.NORM.INV(RAND(),平均報酬率,平均標準差))</f>
        <v>128.08179396057307</v>
      </c>
      <c r="F431" s="2">
        <f ca="1">表格1[[#This Row],[第3年]]*(1+_xlfn.NORM.INV(RAND(),平均報酬率,平均標準差))</f>
        <v>143.6038734539562</v>
      </c>
      <c r="G431" s="2">
        <f ca="1">表格1[[#This Row],[第4年]]*(1+_xlfn.NORM.INV(RAND(),平均報酬率,平均標準差))</f>
        <v>151.39500283466612</v>
      </c>
      <c r="H431" s="2">
        <f ca="1">表格1[[#This Row],[第5年]]*(1+_xlfn.NORM.INV(RAND(),平均報酬率,平均標準差))</f>
        <v>150.09903929845601</v>
      </c>
      <c r="I431" s="2">
        <f ca="1">表格1[[#This Row],[第6年]]*(1+_xlfn.NORM.INV(RAND(),平均報酬率,平均標準差))</f>
        <v>169.87878577754063</v>
      </c>
      <c r="J431" s="2">
        <f ca="1">表格1[[#This Row],[第7年]]*(1+_xlfn.NORM.INV(RAND(),平均報酬率,平均標準差))</f>
        <v>171.19861104234951</v>
      </c>
      <c r="K431" s="2">
        <f ca="1">表格1[[#This Row],[第8年]]*(1+_xlfn.NORM.INV(RAND(),平均報酬率,平均標準差))</f>
        <v>191.66428183424694</v>
      </c>
      <c r="L431" s="2">
        <f ca="1">表格1[[#This Row],[第9年]]*(1+_xlfn.NORM.INV(RAND(),平均報酬率,平均標準差))</f>
        <v>211.27334957542763</v>
      </c>
    </row>
    <row r="432" spans="1:12" x14ac:dyDescent="0.25">
      <c r="A432" s="1">
        <v>404</v>
      </c>
      <c r="B432" s="1">
        <f t="shared" si="6"/>
        <v>100</v>
      </c>
      <c r="C432" s="2">
        <f ca="1">表格1[[#This Row],[期初]]*(1+_xlfn.NORM.INV(RAND(),平均報酬率,平均標準差))</f>
        <v>108.41805194813861</v>
      </c>
      <c r="D432" s="2">
        <f ca="1">表格1[[#This Row],[第1年]]*(1+_xlfn.NORM.INV(RAND(),平均報酬率,平均標準差))</f>
        <v>116.04868497264401</v>
      </c>
      <c r="E432" s="2">
        <f ca="1">表格1[[#This Row],[第2年]]*(1+_xlfn.NORM.INV(RAND(),平均報酬率,平均標準差))</f>
        <v>129.08710030731442</v>
      </c>
      <c r="F432" s="2">
        <f ca="1">表格1[[#This Row],[第3年]]*(1+_xlfn.NORM.INV(RAND(),平均報酬率,平均標準差))</f>
        <v>134.8627729047295</v>
      </c>
      <c r="G432" s="2">
        <f ca="1">表格1[[#This Row],[第4年]]*(1+_xlfn.NORM.INV(RAND(),平均報酬率,平均標準差))</f>
        <v>137.87549258270005</v>
      </c>
      <c r="H432" s="2">
        <f ca="1">表格1[[#This Row],[第5年]]*(1+_xlfn.NORM.INV(RAND(),平均報酬率,平均標準差))</f>
        <v>153.46826628203166</v>
      </c>
      <c r="I432" s="2">
        <f ca="1">表格1[[#This Row],[第6年]]*(1+_xlfn.NORM.INV(RAND(),平均報酬率,平均標準差))</f>
        <v>158.2661647867134</v>
      </c>
      <c r="J432" s="2">
        <f ca="1">表格1[[#This Row],[第7年]]*(1+_xlfn.NORM.INV(RAND(),平均報酬率,平均標準差))</f>
        <v>178.64601367549082</v>
      </c>
      <c r="K432" s="2">
        <f ca="1">表格1[[#This Row],[第8年]]*(1+_xlfn.NORM.INV(RAND(),平均報酬率,平均標準差))</f>
        <v>216.97677804257194</v>
      </c>
      <c r="L432" s="2">
        <f ca="1">表格1[[#This Row],[第9年]]*(1+_xlfn.NORM.INV(RAND(),平均報酬率,平均標準差))</f>
        <v>243.38425504627045</v>
      </c>
    </row>
    <row r="433" spans="1:12" x14ac:dyDescent="0.25">
      <c r="A433" s="1">
        <v>405</v>
      </c>
      <c r="B433" s="1">
        <f t="shared" si="6"/>
        <v>100</v>
      </c>
      <c r="C433" s="2">
        <f ca="1">表格1[[#This Row],[期初]]*(1+_xlfn.NORM.INV(RAND(),平均報酬率,平均標準差))</f>
        <v>108.80690557660631</v>
      </c>
      <c r="D433" s="2">
        <f ca="1">表格1[[#This Row],[第1年]]*(1+_xlfn.NORM.INV(RAND(),平均報酬率,平均標準差))</f>
        <v>116.63718368923658</v>
      </c>
      <c r="E433" s="2">
        <f ca="1">表格1[[#This Row],[第2年]]*(1+_xlfn.NORM.INV(RAND(),平均報酬率,平均標準差))</f>
        <v>127.08942377881489</v>
      </c>
      <c r="F433" s="2">
        <f ca="1">表格1[[#This Row],[第3年]]*(1+_xlfn.NORM.INV(RAND(),平均報酬率,平均標準差))</f>
        <v>141.98458746605064</v>
      </c>
      <c r="G433" s="2">
        <f ca="1">表格1[[#This Row],[第4年]]*(1+_xlfn.NORM.INV(RAND(),平均報酬率,平均標準差))</f>
        <v>158.12677212238344</v>
      </c>
      <c r="H433" s="2">
        <f ca="1">表格1[[#This Row],[第5年]]*(1+_xlfn.NORM.INV(RAND(),平均報酬率,平均標準差))</f>
        <v>165.36641782323559</v>
      </c>
      <c r="I433" s="2">
        <f ca="1">表格1[[#This Row],[第6年]]*(1+_xlfn.NORM.INV(RAND(),平均報酬率,平均標準差))</f>
        <v>174.47567090850995</v>
      </c>
      <c r="J433" s="2">
        <f ca="1">表格1[[#This Row],[第7年]]*(1+_xlfn.NORM.INV(RAND(),平均報酬率,平均標準差))</f>
        <v>176.17813665586237</v>
      </c>
      <c r="K433" s="2">
        <f ca="1">表格1[[#This Row],[第8年]]*(1+_xlfn.NORM.INV(RAND(),平均報酬率,平均標準差))</f>
        <v>169.94797034919097</v>
      </c>
      <c r="L433" s="2">
        <f ca="1">表格1[[#This Row],[第9年]]*(1+_xlfn.NORM.INV(RAND(),平均報酬率,平均標準差))</f>
        <v>186.25839211835051</v>
      </c>
    </row>
    <row r="434" spans="1:12" x14ac:dyDescent="0.25">
      <c r="A434" s="1">
        <v>406</v>
      </c>
      <c r="B434" s="1">
        <f t="shared" si="6"/>
        <v>100</v>
      </c>
      <c r="C434" s="2">
        <f ca="1">表格1[[#This Row],[期初]]*(1+_xlfn.NORM.INV(RAND(),平均報酬率,平均標準差))</f>
        <v>108.75998962550959</v>
      </c>
      <c r="D434" s="2">
        <f ca="1">表格1[[#This Row],[第1年]]*(1+_xlfn.NORM.INV(RAND(),平均報酬率,平均標準差))</f>
        <v>113.21549123523344</v>
      </c>
      <c r="E434" s="2">
        <f ca="1">表格1[[#This Row],[第2年]]*(1+_xlfn.NORM.INV(RAND(),平均報酬率,平均標準差))</f>
        <v>122.15557599126532</v>
      </c>
      <c r="F434" s="2">
        <f ca="1">表格1[[#This Row],[第3年]]*(1+_xlfn.NORM.INV(RAND(),平均報酬率,平均標準差))</f>
        <v>122.54043988325041</v>
      </c>
      <c r="G434" s="2">
        <f ca="1">表格1[[#This Row],[第4年]]*(1+_xlfn.NORM.INV(RAND(),平均報酬率,平均標準差))</f>
        <v>123.39939621542382</v>
      </c>
      <c r="H434" s="2">
        <f ca="1">表格1[[#This Row],[第5年]]*(1+_xlfn.NORM.INV(RAND(),平均報酬率,平均標準差))</f>
        <v>139.53474089863616</v>
      </c>
      <c r="I434" s="2">
        <f ca="1">表格1[[#This Row],[第6年]]*(1+_xlfn.NORM.INV(RAND(),平均報酬率,平均標準差))</f>
        <v>144.09922922346837</v>
      </c>
      <c r="J434" s="2">
        <f ca="1">表格1[[#This Row],[第7年]]*(1+_xlfn.NORM.INV(RAND(),平均報酬率,平均標準差))</f>
        <v>146.54066216122396</v>
      </c>
      <c r="K434" s="2">
        <f ca="1">表格1[[#This Row],[第8年]]*(1+_xlfn.NORM.INV(RAND(),平均報酬率,平均標準差))</f>
        <v>162.85366900104</v>
      </c>
      <c r="L434" s="2">
        <f ca="1">表格1[[#This Row],[第9年]]*(1+_xlfn.NORM.INV(RAND(),平均報酬率,平均標準差))</f>
        <v>178.71752693454857</v>
      </c>
    </row>
    <row r="435" spans="1:12" x14ac:dyDescent="0.25">
      <c r="A435" s="1">
        <v>407</v>
      </c>
      <c r="B435" s="1">
        <f t="shared" si="6"/>
        <v>100</v>
      </c>
      <c r="C435" s="2">
        <f ca="1">表格1[[#This Row],[期初]]*(1+_xlfn.NORM.INV(RAND(),平均報酬率,平均標準差))</f>
        <v>113.21574433919179</v>
      </c>
      <c r="D435" s="2">
        <f ca="1">表格1[[#This Row],[第1年]]*(1+_xlfn.NORM.INV(RAND(),平均報酬率,平均標準差))</f>
        <v>111.63469428552719</v>
      </c>
      <c r="E435" s="2">
        <f ca="1">表格1[[#This Row],[第2年]]*(1+_xlfn.NORM.INV(RAND(),平均報酬率,平均標準差))</f>
        <v>118.48551242490635</v>
      </c>
      <c r="F435" s="2">
        <f ca="1">表格1[[#This Row],[第3年]]*(1+_xlfn.NORM.INV(RAND(),平均報酬率,平均標準差))</f>
        <v>124.43159582416052</v>
      </c>
      <c r="G435" s="2">
        <f ca="1">表格1[[#This Row],[第4年]]*(1+_xlfn.NORM.INV(RAND(),平均報酬率,平均標準差))</f>
        <v>133.36564301864297</v>
      </c>
      <c r="H435" s="2">
        <f ca="1">表格1[[#This Row],[第5年]]*(1+_xlfn.NORM.INV(RAND(),平均報酬率,平均標準差))</f>
        <v>149.40434809272836</v>
      </c>
      <c r="I435" s="2">
        <f ca="1">表格1[[#This Row],[第6年]]*(1+_xlfn.NORM.INV(RAND(),平均報酬率,平均標準差))</f>
        <v>165.05079324534702</v>
      </c>
      <c r="J435" s="2">
        <f ca="1">表格1[[#This Row],[第7年]]*(1+_xlfn.NORM.INV(RAND(),平均報酬率,平均標準差))</f>
        <v>176.07719513141967</v>
      </c>
      <c r="K435" s="2">
        <f ca="1">表格1[[#This Row],[第8年]]*(1+_xlfn.NORM.INV(RAND(),平均報酬率,平均標準差))</f>
        <v>180.40464130858982</v>
      </c>
      <c r="L435" s="2">
        <f ca="1">表格1[[#This Row],[第9年]]*(1+_xlfn.NORM.INV(RAND(),平均報酬率,平均標準差))</f>
        <v>198.34466337161135</v>
      </c>
    </row>
    <row r="436" spans="1:12" x14ac:dyDescent="0.25">
      <c r="A436" s="1">
        <v>408</v>
      </c>
      <c r="B436" s="1">
        <f t="shared" si="6"/>
        <v>100</v>
      </c>
      <c r="C436" s="2">
        <f ca="1">表格1[[#This Row],[期初]]*(1+_xlfn.NORM.INV(RAND(),平均報酬率,平均標準差))</f>
        <v>99.867860969965321</v>
      </c>
      <c r="D436" s="2">
        <f ca="1">表格1[[#This Row],[第1年]]*(1+_xlfn.NORM.INV(RAND(),平均報酬率,平均標準差))</f>
        <v>112.37608220632239</v>
      </c>
      <c r="E436" s="2">
        <f ca="1">表格1[[#This Row],[第2年]]*(1+_xlfn.NORM.INV(RAND(),平均報酬率,平均標準差))</f>
        <v>124.21627059664061</v>
      </c>
      <c r="F436" s="2">
        <f ca="1">表格1[[#This Row],[第3年]]*(1+_xlfn.NORM.INV(RAND(),平均報酬率,平均標準差))</f>
        <v>131.02177323772489</v>
      </c>
      <c r="G436" s="2">
        <f ca="1">表格1[[#This Row],[第4年]]*(1+_xlfn.NORM.INV(RAND(),平均報酬率,平均標準差))</f>
        <v>146.66550400785727</v>
      </c>
      <c r="H436" s="2">
        <f ca="1">表格1[[#This Row],[第5年]]*(1+_xlfn.NORM.INV(RAND(),平均報酬率,平均標準差))</f>
        <v>152.56318013349562</v>
      </c>
      <c r="I436" s="2">
        <f ca="1">表格1[[#This Row],[第6年]]*(1+_xlfn.NORM.INV(RAND(),平均報酬率,平均標準差))</f>
        <v>170.56119072064334</v>
      </c>
      <c r="J436" s="2">
        <f ca="1">表格1[[#This Row],[第7年]]*(1+_xlfn.NORM.INV(RAND(),平均報酬率,平均標準差))</f>
        <v>189.9004478641956</v>
      </c>
      <c r="K436" s="2">
        <f ca="1">表格1[[#This Row],[第8年]]*(1+_xlfn.NORM.INV(RAND(),平均報酬率,平均標準差))</f>
        <v>215.69860047221459</v>
      </c>
      <c r="L436" s="2">
        <f ca="1">表格1[[#This Row],[第9年]]*(1+_xlfn.NORM.INV(RAND(),平均報酬率,平均標準差))</f>
        <v>240.47555466787225</v>
      </c>
    </row>
    <row r="437" spans="1:12" x14ac:dyDescent="0.25">
      <c r="A437" s="1">
        <v>409</v>
      </c>
      <c r="B437" s="1">
        <f t="shared" si="6"/>
        <v>100</v>
      </c>
      <c r="C437" s="2">
        <f ca="1">表格1[[#This Row],[期初]]*(1+_xlfn.NORM.INV(RAND(),平均報酬率,平均標準差))</f>
        <v>108.00119183284653</v>
      </c>
      <c r="D437" s="2">
        <f ca="1">表格1[[#This Row],[第1年]]*(1+_xlfn.NORM.INV(RAND(),平均報酬率,平均標準差))</f>
        <v>117.3693195407235</v>
      </c>
      <c r="E437" s="2">
        <f ca="1">表格1[[#This Row],[第2年]]*(1+_xlfn.NORM.INV(RAND(),平均報酬率,平均標準差))</f>
        <v>122.88556107764433</v>
      </c>
      <c r="F437" s="2">
        <f ca="1">表格1[[#This Row],[第3年]]*(1+_xlfn.NORM.INV(RAND(),平均報酬率,平均標準差))</f>
        <v>132.42201506128609</v>
      </c>
      <c r="G437" s="2">
        <f ca="1">表格1[[#This Row],[第4年]]*(1+_xlfn.NORM.INV(RAND(),平均報酬率,平均標準差))</f>
        <v>141.35685144857422</v>
      </c>
      <c r="H437" s="2">
        <f ca="1">表格1[[#This Row],[第5年]]*(1+_xlfn.NORM.INV(RAND(),平均報酬率,平均標準差))</f>
        <v>142.13721875690837</v>
      </c>
      <c r="I437" s="2">
        <f ca="1">表格1[[#This Row],[第6年]]*(1+_xlfn.NORM.INV(RAND(),平均報酬率,平均標準差))</f>
        <v>152.25030280464904</v>
      </c>
      <c r="J437" s="2">
        <f ca="1">表格1[[#This Row],[第7年]]*(1+_xlfn.NORM.INV(RAND(),平均報酬率,平均標準差))</f>
        <v>172.51029113834355</v>
      </c>
      <c r="K437" s="2">
        <f ca="1">表格1[[#This Row],[第8年]]*(1+_xlfn.NORM.INV(RAND(),平均報酬率,平均標準差))</f>
        <v>198.17778593111657</v>
      </c>
      <c r="L437" s="2">
        <f ca="1">表格1[[#This Row],[第9年]]*(1+_xlfn.NORM.INV(RAND(),平均報酬率,平均標準差))</f>
        <v>222.78813987792455</v>
      </c>
    </row>
    <row r="438" spans="1:12" x14ac:dyDescent="0.25">
      <c r="A438" s="1">
        <v>410</v>
      </c>
      <c r="B438" s="1">
        <f t="shared" si="6"/>
        <v>100</v>
      </c>
      <c r="C438" s="2">
        <f ca="1">表格1[[#This Row],[期初]]*(1+_xlfn.NORM.INV(RAND(),平均報酬率,平均標準差))</f>
        <v>106.18164862543004</v>
      </c>
      <c r="D438" s="2">
        <f ca="1">表格1[[#This Row],[第1年]]*(1+_xlfn.NORM.INV(RAND(),平均報酬率,平均標準差))</f>
        <v>111.17417663989603</v>
      </c>
      <c r="E438" s="2">
        <f ca="1">表格1[[#This Row],[第2年]]*(1+_xlfn.NORM.INV(RAND(),平均報酬率,平均標準差))</f>
        <v>122.33472144137303</v>
      </c>
      <c r="F438" s="2">
        <f ca="1">表格1[[#This Row],[第3年]]*(1+_xlfn.NORM.INV(RAND(),平均報酬率,平均標準差))</f>
        <v>144.462472267424</v>
      </c>
      <c r="G438" s="2">
        <f ca="1">表格1[[#This Row],[第4年]]*(1+_xlfn.NORM.INV(RAND(),平均報酬率,平均標準差))</f>
        <v>138.62504712335564</v>
      </c>
      <c r="H438" s="2">
        <f ca="1">表格1[[#This Row],[第5年]]*(1+_xlfn.NORM.INV(RAND(),平均報酬率,平均標準差))</f>
        <v>151.98043633470863</v>
      </c>
      <c r="I438" s="2">
        <f ca="1">表格1[[#This Row],[第6年]]*(1+_xlfn.NORM.INV(RAND(),平均報酬率,平均標準差))</f>
        <v>170.45052387910212</v>
      </c>
      <c r="J438" s="2">
        <f ca="1">表格1[[#This Row],[第7年]]*(1+_xlfn.NORM.INV(RAND(),平均報酬率,平均標準差))</f>
        <v>179.04028904694738</v>
      </c>
      <c r="K438" s="2">
        <f ca="1">表格1[[#This Row],[第8年]]*(1+_xlfn.NORM.INV(RAND(),平均報酬率,平均標準差))</f>
        <v>188.37366192494912</v>
      </c>
      <c r="L438" s="2">
        <f ca="1">表格1[[#This Row],[第9年]]*(1+_xlfn.NORM.INV(RAND(),平均報酬率,平均標準差))</f>
        <v>210.07143774660221</v>
      </c>
    </row>
    <row r="439" spans="1:12" x14ac:dyDescent="0.25">
      <c r="A439" s="1">
        <v>411</v>
      </c>
      <c r="B439" s="1">
        <f t="shared" si="6"/>
        <v>100</v>
      </c>
      <c r="C439" s="2">
        <f ca="1">表格1[[#This Row],[期初]]*(1+_xlfn.NORM.INV(RAND(),平均報酬率,平均標準差))</f>
        <v>104.53770404023052</v>
      </c>
      <c r="D439" s="2">
        <f ca="1">表格1[[#This Row],[第1年]]*(1+_xlfn.NORM.INV(RAND(),平均報酬率,平均標準差))</f>
        <v>119.35158232650667</v>
      </c>
      <c r="E439" s="2">
        <f ca="1">表格1[[#This Row],[第2年]]*(1+_xlfn.NORM.INV(RAND(),平均報酬率,平均標準差))</f>
        <v>128.76037090344988</v>
      </c>
      <c r="F439" s="2">
        <f ca="1">表格1[[#This Row],[第3年]]*(1+_xlfn.NORM.INV(RAND(),平均報酬率,平均標準差))</f>
        <v>127.26022337791612</v>
      </c>
      <c r="G439" s="2">
        <f ca="1">表格1[[#This Row],[第4年]]*(1+_xlfn.NORM.INV(RAND(),平均報酬率,平均標準差))</f>
        <v>126.60560177270089</v>
      </c>
      <c r="H439" s="2">
        <f ca="1">表格1[[#This Row],[第5年]]*(1+_xlfn.NORM.INV(RAND(),平均報酬率,平均標準差))</f>
        <v>139.19914748956361</v>
      </c>
      <c r="I439" s="2">
        <f ca="1">表格1[[#This Row],[第6年]]*(1+_xlfn.NORM.INV(RAND(),平均報酬率,平均標準差))</f>
        <v>158.06165633717526</v>
      </c>
      <c r="J439" s="2">
        <f ca="1">表格1[[#This Row],[第7年]]*(1+_xlfn.NORM.INV(RAND(),平均報酬率,平均標準差))</f>
        <v>173.87965626076641</v>
      </c>
      <c r="K439" s="2">
        <f ca="1">表格1[[#This Row],[第8年]]*(1+_xlfn.NORM.INV(RAND(),平均報酬率,平均標準差))</f>
        <v>177.69295076222508</v>
      </c>
      <c r="L439" s="2">
        <f ca="1">表格1[[#This Row],[第9年]]*(1+_xlfn.NORM.INV(RAND(),平均報酬率,平均標準差))</f>
        <v>194.94719877971315</v>
      </c>
    </row>
    <row r="440" spans="1:12" x14ac:dyDescent="0.25">
      <c r="A440" s="1">
        <v>412</v>
      </c>
      <c r="B440" s="1">
        <f t="shared" si="6"/>
        <v>100</v>
      </c>
      <c r="C440" s="2">
        <f ca="1">表格1[[#This Row],[期初]]*(1+_xlfn.NORM.INV(RAND(),平均報酬率,平均標準差))</f>
        <v>106.72043318600414</v>
      </c>
      <c r="D440" s="2">
        <f ca="1">表格1[[#This Row],[第1年]]*(1+_xlfn.NORM.INV(RAND(),平均報酬率,平均標準差))</f>
        <v>119.75314370893899</v>
      </c>
      <c r="E440" s="2">
        <f ca="1">表格1[[#This Row],[第2年]]*(1+_xlfn.NORM.INV(RAND(),平均報酬率,平均標準差))</f>
        <v>127.59779910044404</v>
      </c>
      <c r="F440" s="2">
        <f ca="1">表格1[[#This Row],[第3年]]*(1+_xlfn.NORM.INV(RAND(),平均報酬率,平均標準差))</f>
        <v>127.13482975456986</v>
      </c>
      <c r="G440" s="2">
        <f ca="1">表格1[[#This Row],[第4年]]*(1+_xlfn.NORM.INV(RAND(),平均報酬率,平均標準差))</f>
        <v>128.59212040695988</v>
      </c>
      <c r="H440" s="2">
        <f ca="1">表格1[[#This Row],[第5年]]*(1+_xlfn.NORM.INV(RAND(),平均報酬率,平均標準差))</f>
        <v>144.44633469152137</v>
      </c>
      <c r="I440" s="2">
        <f ca="1">表格1[[#This Row],[第6年]]*(1+_xlfn.NORM.INV(RAND(),平均報酬率,平均標準差))</f>
        <v>153.07834539265704</v>
      </c>
      <c r="J440" s="2">
        <f ca="1">表格1[[#This Row],[第7年]]*(1+_xlfn.NORM.INV(RAND(),平均報酬率,平均標準差))</f>
        <v>157.67227600001135</v>
      </c>
      <c r="K440" s="2">
        <f ca="1">表格1[[#This Row],[第8年]]*(1+_xlfn.NORM.INV(RAND(),平均報酬率,平均標準差))</f>
        <v>164.59781230011899</v>
      </c>
      <c r="L440" s="2">
        <f ca="1">表格1[[#This Row],[第9年]]*(1+_xlfn.NORM.INV(RAND(),平均報酬率,平均標準差))</f>
        <v>177.30811035557821</v>
      </c>
    </row>
    <row r="441" spans="1:12" x14ac:dyDescent="0.25">
      <c r="A441" s="1">
        <v>413</v>
      </c>
      <c r="B441" s="1">
        <f t="shared" si="6"/>
        <v>100</v>
      </c>
      <c r="C441" s="2">
        <f ca="1">表格1[[#This Row],[期初]]*(1+_xlfn.NORM.INV(RAND(),平均報酬率,平均標準差))</f>
        <v>104.35474802698089</v>
      </c>
      <c r="D441" s="2">
        <f ca="1">表格1[[#This Row],[第1年]]*(1+_xlfn.NORM.INV(RAND(),平均報酬率,平均標準差))</f>
        <v>120.69968273766473</v>
      </c>
      <c r="E441" s="2">
        <f ca="1">表格1[[#This Row],[第2年]]*(1+_xlfn.NORM.INV(RAND(),平均報酬率,平均標準差))</f>
        <v>132.84271939326862</v>
      </c>
      <c r="F441" s="2">
        <f ca="1">表格1[[#This Row],[第3年]]*(1+_xlfn.NORM.INV(RAND(),平均報酬率,平均標準差))</f>
        <v>161.2120629889549</v>
      </c>
      <c r="G441" s="2">
        <f ca="1">表格1[[#This Row],[第4年]]*(1+_xlfn.NORM.INV(RAND(),平均報酬率,平均標準差))</f>
        <v>172.27884089156893</v>
      </c>
      <c r="H441" s="2">
        <f ca="1">表格1[[#This Row],[第5年]]*(1+_xlfn.NORM.INV(RAND(),平均報酬率,平均標準差))</f>
        <v>187.59984797018708</v>
      </c>
      <c r="I441" s="2">
        <f ca="1">表格1[[#This Row],[第6年]]*(1+_xlfn.NORM.INV(RAND(),平均報酬率,平均標準差))</f>
        <v>205.90136851383875</v>
      </c>
      <c r="J441" s="2">
        <f ca="1">表格1[[#This Row],[第7年]]*(1+_xlfn.NORM.INV(RAND(),平均報酬率,平均標準差))</f>
        <v>224.39082562564954</v>
      </c>
      <c r="K441" s="2">
        <f ca="1">表格1[[#This Row],[第8年]]*(1+_xlfn.NORM.INV(RAND(),平均報酬率,平均標準差))</f>
        <v>241.06902026509422</v>
      </c>
      <c r="L441" s="2">
        <f ca="1">表格1[[#This Row],[第9年]]*(1+_xlfn.NORM.INV(RAND(),平均報酬率,平均標準差))</f>
        <v>262.10268981299669</v>
      </c>
    </row>
    <row r="442" spans="1:12" x14ac:dyDescent="0.25">
      <c r="A442" s="1">
        <v>414</v>
      </c>
      <c r="B442" s="1">
        <f t="shared" si="6"/>
        <v>100</v>
      </c>
      <c r="C442" s="2">
        <f ca="1">表格1[[#This Row],[期初]]*(1+_xlfn.NORM.INV(RAND(),平均報酬率,平均標準差))</f>
        <v>112.76387514391541</v>
      </c>
      <c r="D442" s="2">
        <f ca="1">表格1[[#This Row],[第1年]]*(1+_xlfn.NORM.INV(RAND(),平均報酬率,平均標準差))</f>
        <v>122.918489620636</v>
      </c>
      <c r="E442" s="2">
        <f ca="1">表格1[[#This Row],[第2年]]*(1+_xlfn.NORM.INV(RAND(),平均報酬率,平均標準差))</f>
        <v>128.5406364457063</v>
      </c>
      <c r="F442" s="2">
        <f ca="1">表格1[[#This Row],[第3年]]*(1+_xlfn.NORM.INV(RAND(),平均報酬率,平均標準差))</f>
        <v>130.39593739006827</v>
      </c>
      <c r="G442" s="2">
        <f ca="1">表格1[[#This Row],[第4年]]*(1+_xlfn.NORM.INV(RAND(),平均報酬率,平均標準差))</f>
        <v>131.66603101900481</v>
      </c>
      <c r="H442" s="2">
        <f ca="1">表格1[[#This Row],[第5年]]*(1+_xlfn.NORM.INV(RAND(),平均報酬率,平均標準差))</f>
        <v>127.36355168917406</v>
      </c>
      <c r="I442" s="2">
        <f ca="1">表格1[[#This Row],[第6年]]*(1+_xlfn.NORM.INV(RAND(),平均報酬率,平均標準差))</f>
        <v>141.35430990285028</v>
      </c>
      <c r="J442" s="2">
        <f ca="1">表格1[[#This Row],[第7年]]*(1+_xlfn.NORM.INV(RAND(),平均報酬率,平均標準差))</f>
        <v>146.43746804300105</v>
      </c>
      <c r="K442" s="2">
        <f ca="1">表格1[[#This Row],[第8年]]*(1+_xlfn.NORM.INV(RAND(),平均報酬率,平均標準差))</f>
        <v>158.96648058335384</v>
      </c>
      <c r="L442" s="2">
        <f ca="1">表格1[[#This Row],[第9年]]*(1+_xlfn.NORM.INV(RAND(),平均報酬率,平均標準差))</f>
        <v>155.96844797356934</v>
      </c>
    </row>
    <row r="443" spans="1:12" x14ac:dyDescent="0.25">
      <c r="A443" s="1">
        <v>415</v>
      </c>
      <c r="B443" s="1">
        <f t="shared" si="6"/>
        <v>100</v>
      </c>
      <c r="C443" s="2">
        <f ca="1">表格1[[#This Row],[期初]]*(1+_xlfn.NORM.INV(RAND(),平均報酬率,平均標準差))</f>
        <v>116.04305711886988</v>
      </c>
      <c r="D443" s="2">
        <f ca="1">表格1[[#This Row],[第1年]]*(1+_xlfn.NORM.INV(RAND(),平均報酬率,平均標準差))</f>
        <v>117.16205654560416</v>
      </c>
      <c r="E443" s="2">
        <f ca="1">表格1[[#This Row],[第2年]]*(1+_xlfn.NORM.INV(RAND(),平均報酬率,平均標準差))</f>
        <v>128.22484092241731</v>
      </c>
      <c r="F443" s="2">
        <f ca="1">表格1[[#This Row],[第3年]]*(1+_xlfn.NORM.INV(RAND(),平均報酬率,平均標準差))</f>
        <v>125.85075332552763</v>
      </c>
      <c r="G443" s="2">
        <f ca="1">表格1[[#This Row],[第4年]]*(1+_xlfn.NORM.INV(RAND(),平均報酬率,平均標準差))</f>
        <v>145.03867181629849</v>
      </c>
      <c r="H443" s="2">
        <f ca="1">表格1[[#This Row],[第5年]]*(1+_xlfn.NORM.INV(RAND(),平均報酬率,平均標準差))</f>
        <v>148.14293364211349</v>
      </c>
      <c r="I443" s="2">
        <f ca="1">表格1[[#This Row],[第6年]]*(1+_xlfn.NORM.INV(RAND(),平均報酬率,平均標準差))</f>
        <v>162.07883895821723</v>
      </c>
      <c r="J443" s="2">
        <f ca="1">表格1[[#This Row],[第7年]]*(1+_xlfn.NORM.INV(RAND(),平均報酬率,平均標準差))</f>
        <v>168.12950423186294</v>
      </c>
      <c r="K443" s="2">
        <f ca="1">表格1[[#This Row],[第8年]]*(1+_xlfn.NORM.INV(RAND(),平均報酬率,平均標準差))</f>
        <v>185.49060310721498</v>
      </c>
      <c r="L443" s="2">
        <f ca="1">表格1[[#This Row],[第9年]]*(1+_xlfn.NORM.INV(RAND(),平均報酬率,平均標準差))</f>
        <v>207.04190175944575</v>
      </c>
    </row>
    <row r="444" spans="1:12" x14ac:dyDescent="0.25">
      <c r="A444" s="1">
        <v>416</v>
      </c>
      <c r="B444" s="1">
        <f t="shared" si="6"/>
        <v>100</v>
      </c>
      <c r="C444" s="2">
        <f ca="1">表格1[[#This Row],[期初]]*(1+_xlfn.NORM.INV(RAND(),平均報酬率,平均標準差))</f>
        <v>104.27564683376698</v>
      </c>
      <c r="D444" s="2">
        <f ca="1">表格1[[#This Row],[第1年]]*(1+_xlfn.NORM.INV(RAND(),平均報酬率,平均標準差))</f>
        <v>105.69292049550162</v>
      </c>
      <c r="E444" s="2">
        <f ca="1">表格1[[#This Row],[第2年]]*(1+_xlfn.NORM.INV(RAND(),平均報酬率,平均標準差))</f>
        <v>121.54158610149301</v>
      </c>
      <c r="F444" s="2">
        <f ca="1">表格1[[#This Row],[第3年]]*(1+_xlfn.NORM.INV(RAND(),平均報酬率,平均標準差))</f>
        <v>127.95126282053097</v>
      </c>
      <c r="G444" s="2">
        <f ca="1">表格1[[#This Row],[第4年]]*(1+_xlfn.NORM.INV(RAND(),平均報酬率,平均標準差))</f>
        <v>144.46143241786783</v>
      </c>
      <c r="H444" s="2">
        <f ca="1">表格1[[#This Row],[第5年]]*(1+_xlfn.NORM.INV(RAND(),平均報酬率,平均標準差))</f>
        <v>153.02273374401392</v>
      </c>
      <c r="I444" s="2">
        <f ca="1">表格1[[#This Row],[第6年]]*(1+_xlfn.NORM.INV(RAND(),平均報酬率,平均標準差))</f>
        <v>163.37180230928536</v>
      </c>
      <c r="J444" s="2">
        <f ca="1">表格1[[#This Row],[第7年]]*(1+_xlfn.NORM.INV(RAND(),平均報酬率,平均標準差))</f>
        <v>187.47665010179907</v>
      </c>
      <c r="K444" s="2">
        <f ca="1">表格1[[#This Row],[第8年]]*(1+_xlfn.NORM.INV(RAND(),平均報酬率,平均標準差))</f>
        <v>219.45988354510894</v>
      </c>
      <c r="L444" s="2">
        <f ca="1">表格1[[#This Row],[第9年]]*(1+_xlfn.NORM.INV(RAND(),平均報酬率,平均標準差))</f>
        <v>215.51067051205871</v>
      </c>
    </row>
    <row r="445" spans="1:12" x14ac:dyDescent="0.25">
      <c r="A445" s="1">
        <v>417</v>
      </c>
      <c r="B445" s="1">
        <f t="shared" si="6"/>
        <v>100</v>
      </c>
      <c r="C445" s="2">
        <f ca="1">表格1[[#This Row],[期初]]*(1+_xlfn.NORM.INV(RAND(),平均報酬率,平均標準差))</f>
        <v>114.54823386932871</v>
      </c>
      <c r="D445" s="2">
        <f ca="1">表格1[[#This Row],[第1年]]*(1+_xlfn.NORM.INV(RAND(),平均報酬率,平均標準差))</f>
        <v>115.08414870524231</v>
      </c>
      <c r="E445" s="2">
        <f ca="1">表格1[[#This Row],[第2年]]*(1+_xlfn.NORM.INV(RAND(),平均報酬率,平均標準差))</f>
        <v>116.3426956183097</v>
      </c>
      <c r="F445" s="2">
        <f ca="1">表格1[[#This Row],[第3年]]*(1+_xlfn.NORM.INV(RAND(),平均報酬率,平均標準差))</f>
        <v>125.9892152587333</v>
      </c>
      <c r="G445" s="2">
        <f ca="1">表格1[[#This Row],[第4年]]*(1+_xlfn.NORM.INV(RAND(),平均報酬率,平均標準差))</f>
        <v>135.4427608051212</v>
      </c>
      <c r="H445" s="2">
        <f ca="1">表格1[[#This Row],[第5年]]*(1+_xlfn.NORM.INV(RAND(),平均報酬率,平均標準差))</f>
        <v>143.8264398196726</v>
      </c>
      <c r="I445" s="2">
        <f ca="1">表格1[[#This Row],[第6年]]*(1+_xlfn.NORM.INV(RAND(),平均報酬率,平均標準差))</f>
        <v>154.80034737604791</v>
      </c>
      <c r="J445" s="2">
        <f ca="1">表格1[[#This Row],[第7年]]*(1+_xlfn.NORM.INV(RAND(),平均報酬率,平均標準差))</f>
        <v>163.73384907714998</v>
      </c>
      <c r="K445" s="2">
        <f ca="1">表格1[[#This Row],[第8年]]*(1+_xlfn.NORM.INV(RAND(),平均報酬率,平均標準差))</f>
        <v>184.0852053561274</v>
      </c>
      <c r="L445" s="2">
        <f ca="1">表格1[[#This Row],[第9年]]*(1+_xlfn.NORM.INV(RAND(),平均報酬率,平均標準差))</f>
        <v>186.49143792156738</v>
      </c>
    </row>
    <row r="446" spans="1:12" x14ac:dyDescent="0.25">
      <c r="A446" s="1">
        <v>418</v>
      </c>
      <c r="B446" s="1">
        <f t="shared" si="6"/>
        <v>100</v>
      </c>
      <c r="C446" s="2">
        <f ca="1">表格1[[#This Row],[期初]]*(1+_xlfn.NORM.INV(RAND(),平均報酬率,平均標準差))</f>
        <v>105.65419905072841</v>
      </c>
      <c r="D446" s="2">
        <f ca="1">表格1[[#This Row],[第1年]]*(1+_xlfn.NORM.INV(RAND(),平均報酬率,平均標準差))</f>
        <v>120.03499312887602</v>
      </c>
      <c r="E446" s="2">
        <f ca="1">表格1[[#This Row],[第2年]]*(1+_xlfn.NORM.INV(RAND(),平均報酬率,平均標準差))</f>
        <v>128.52578744052991</v>
      </c>
      <c r="F446" s="2">
        <f ca="1">表格1[[#This Row],[第3年]]*(1+_xlfn.NORM.INV(RAND(),平均報酬率,平均標準差))</f>
        <v>132.2311896441509</v>
      </c>
      <c r="G446" s="2">
        <f ca="1">表格1[[#This Row],[第4年]]*(1+_xlfn.NORM.INV(RAND(),平均報酬率,平均標準差))</f>
        <v>138.07379545921071</v>
      </c>
      <c r="H446" s="2">
        <f ca="1">表格1[[#This Row],[第5年]]*(1+_xlfn.NORM.INV(RAND(),平均報酬率,平均標準差))</f>
        <v>142.82930148732353</v>
      </c>
      <c r="I446" s="2">
        <f ca="1">表格1[[#This Row],[第6年]]*(1+_xlfn.NORM.INV(RAND(),平均報酬率,平均標準差))</f>
        <v>160.7070924718426</v>
      </c>
      <c r="J446" s="2">
        <f ca="1">表格1[[#This Row],[第7年]]*(1+_xlfn.NORM.INV(RAND(),平均報酬率,平均標準差))</f>
        <v>168.69057283032245</v>
      </c>
      <c r="K446" s="2">
        <f ca="1">表格1[[#This Row],[第8年]]*(1+_xlfn.NORM.INV(RAND(),平均報酬率,平均標準差))</f>
        <v>193.16342367119736</v>
      </c>
      <c r="L446" s="2">
        <f ca="1">表格1[[#This Row],[第9年]]*(1+_xlfn.NORM.INV(RAND(),平均報酬率,平均標準差))</f>
        <v>217.08488927719984</v>
      </c>
    </row>
    <row r="447" spans="1:12" x14ac:dyDescent="0.25">
      <c r="A447" s="1">
        <v>419</v>
      </c>
      <c r="B447" s="1">
        <f t="shared" si="6"/>
        <v>100</v>
      </c>
      <c r="C447" s="2">
        <f ca="1">表格1[[#This Row],[期初]]*(1+_xlfn.NORM.INV(RAND(),平均報酬率,平均標準差))</f>
        <v>113.59512144049435</v>
      </c>
      <c r="D447" s="2">
        <f ca="1">表格1[[#This Row],[第1年]]*(1+_xlfn.NORM.INV(RAND(),平均報酬率,平均標準差))</f>
        <v>131.63965398334784</v>
      </c>
      <c r="E447" s="2">
        <f ca="1">表格1[[#This Row],[第2年]]*(1+_xlfn.NORM.INV(RAND(),平均報酬率,平均標準差))</f>
        <v>132.60571390899059</v>
      </c>
      <c r="F447" s="2">
        <f ca="1">表格1[[#This Row],[第3年]]*(1+_xlfn.NORM.INV(RAND(),平均報酬率,平均標準差))</f>
        <v>144.9752500826344</v>
      </c>
      <c r="G447" s="2">
        <f ca="1">表格1[[#This Row],[第4年]]*(1+_xlfn.NORM.INV(RAND(),平均報酬率,平均標準差))</f>
        <v>151.61065166357758</v>
      </c>
      <c r="H447" s="2">
        <f ca="1">表格1[[#This Row],[第5年]]*(1+_xlfn.NORM.INV(RAND(),平均報酬率,平均標準差))</f>
        <v>168.65005438450979</v>
      </c>
      <c r="I447" s="2">
        <f ca="1">表格1[[#This Row],[第6年]]*(1+_xlfn.NORM.INV(RAND(),平均報酬率,平均標準差))</f>
        <v>179.3610872027798</v>
      </c>
      <c r="J447" s="2">
        <f ca="1">表格1[[#This Row],[第7年]]*(1+_xlfn.NORM.INV(RAND(),平均報酬率,平均標準差))</f>
        <v>194.01879978435707</v>
      </c>
      <c r="K447" s="2">
        <f ca="1">表格1[[#This Row],[第8年]]*(1+_xlfn.NORM.INV(RAND(),平均報酬率,平均標準差))</f>
        <v>217.65583739780539</v>
      </c>
      <c r="L447" s="2">
        <f ca="1">表格1[[#This Row],[第9年]]*(1+_xlfn.NORM.INV(RAND(),平均報酬率,平均標準差))</f>
        <v>258.66572532854269</v>
      </c>
    </row>
    <row r="448" spans="1:12" x14ac:dyDescent="0.25">
      <c r="A448" s="1">
        <v>420</v>
      </c>
      <c r="B448" s="1">
        <f t="shared" si="6"/>
        <v>100</v>
      </c>
      <c r="C448" s="2">
        <f ca="1">表格1[[#This Row],[期初]]*(1+_xlfn.NORM.INV(RAND(),平均報酬率,平均標準差))</f>
        <v>102.36775066721093</v>
      </c>
      <c r="D448" s="2">
        <f ca="1">表格1[[#This Row],[第1年]]*(1+_xlfn.NORM.INV(RAND(),平均報酬率,平均標準差))</f>
        <v>103.38884066981103</v>
      </c>
      <c r="E448" s="2">
        <f ca="1">表格1[[#This Row],[第2年]]*(1+_xlfn.NORM.INV(RAND(),平均報酬率,平均標準差))</f>
        <v>116.60430806150961</v>
      </c>
      <c r="F448" s="2">
        <f ca="1">表格1[[#This Row],[第3年]]*(1+_xlfn.NORM.INV(RAND(),平均報酬率,平均標準差))</f>
        <v>120.66607458000578</v>
      </c>
      <c r="G448" s="2">
        <f ca="1">表格1[[#This Row],[第4年]]*(1+_xlfn.NORM.INV(RAND(),平均報酬率,平均標準差))</f>
        <v>129.37539725759393</v>
      </c>
      <c r="H448" s="2">
        <f ca="1">表格1[[#This Row],[第5年]]*(1+_xlfn.NORM.INV(RAND(),平均報酬率,平均標準差))</f>
        <v>146.98170191058927</v>
      </c>
      <c r="I448" s="2">
        <f ca="1">表格1[[#This Row],[第6年]]*(1+_xlfn.NORM.INV(RAND(),平均報酬率,平均標準差))</f>
        <v>162.99884818873608</v>
      </c>
      <c r="J448" s="2">
        <f ca="1">表格1[[#This Row],[第7年]]*(1+_xlfn.NORM.INV(RAND(),平均報酬率,平均標準差))</f>
        <v>167.45146197939462</v>
      </c>
      <c r="K448" s="2">
        <f ca="1">表格1[[#This Row],[第8年]]*(1+_xlfn.NORM.INV(RAND(),平均報酬率,平均標準差))</f>
        <v>187.73105877397532</v>
      </c>
      <c r="L448" s="2">
        <f ca="1">表格1[[#This Row],[第9年]]*(1+_xlfn.NORM.INV(RAND(),平均報酬率,平均標準差))</f>
        <v>185.89614862553984</v>
      </c>
    </row>
    <row r="449" spans="1:12" x14ac:dyDescent="0.25">
      <c r="A449" s="1">
        <v>421</v>
      </c>
      <c r="B449" s="1">
        <f t="shared" si="6"/>
        <v>100</v>
      </c>
      <c r="C449" s="2">
        <f ca="1">表格1[[#This Row],[期初]]*(1+_xlfn.NORM.INV(RAND(),平均報酬率,平均標準差))</f>
        <v>121.69917416926175</v>
      </c>
      <c r="D449" s="2">
        <f ca="1">表格1[[#This Row],[第1年]]*(1+_xlfn.NORM.INV(RAND(),平均報酬率,平均標準差))</f>
        <v>141.00861790374188</v>
      </c>
      <c r="E449" s="2">
        <f ca="1">表格1[[#This Row],[第2年]]*(1+_xlfn.NORM.INV(RAND(),平均報酬率,平均標準差))</f>
        <v>138.14484322590636</v>
      </c>
      <c r="F449" s="2">
        <f ca="1">表格1[[#This Row],[第3年]]*(1+_xlfn.NORM.INV(RAND(),平均報酬率,平均標準差))</f>
        <v>144.81159715716689</v>
      </c>
      <c r="G449" s="2">
        <f ca="1">表格1[[#This Row],[第4年]]*(1+_xlfn.NORM.INV(RAND(),平均報酬率,平均標準差))</f>
        <v>158.58755310509642</v>
      </c>
      <c r="H449" s="2">
        <f ca="1">表格1[[#This Row],[第5年]]*(1+_xlfn.NORM.INV(RAND(),平均報酬率,平均標準差))</f>
        <v>159.54924322448238</v>
      </c>
      <c r="I449" s="2">
        <f ca="1">表格1[[#This Row],[第6年]]*(1+_xlfn.NORM.INV(RAND(),平均報酬率,平均標準差))</f>
        <v>161.1745256012083</v>
      </c>
      <c r="J449" s="2">
        <f ca="1">表格1[[#This Row],[第7年]]*(1+_xlfn.NORM.INV(RAND(),平均報酬率,平均標準差))</f>
        <v>167.37870708816826</v>
      </c>
      <c r="K449" s="2">
        <f ca="1">表格1[[#This Row],[第8年]]*(1+_xlfn.NORM.INV(RAND(),平均報酬率,平均標準差))</f>
        <v>167.13099508162895</v>
      </c>
      <c r="L449" s="2">
        <f ca="1">表格1[[#This Row],[第9年]]*(1+_xlfn.NORM.INV(RAND(),平均報酬率,平均標準差))</f>
        <v>180.18047351546269</v>
      </c>
    </row>
    <row r="450" spans="1:12" x14ac:dyDescent="0.25">
      <c r="A450" s="1">
        <v>422</v>
      </c>
      <c r="B450" s="1">
        <f t="shared" si="6"/>
        <v>100</v>
      </c>
      <c r="C450" s="2">
        <f ca="1">表格1[[#This Row],[期初]]*(1+_xlfn.NORM.INV(RAND(),平均報酬率,平均標準差))</f>
        <v>116.24158051281073</v>
      </c>
      <c r="D450" s="2">
        <f ca="1">表格1[[#This Row],[第1年]]*(1+_xlfn.NORM.INV(RAND(),平均報酬率,平均標準差))</f>
        <v>130.01799076318838</v>
      </c>
      <c r="E450" s="2">
        <f ca="1">表格1[[#This Row],[第2年]]*(1+_xlfn.NORM.INV(RAND(),平均報酬率,平均標準差))</f>
        <v>144.66439009108086</v>
      </c>
      <c r="F450" s="2">
        <f ca="1">表格1[[#This Row],[第3年]]*(1+_xlfn.NORM.INV(RAND(),平均報酬率,平均標準差))</f>
        <v>163.82478136645329</v>
      </c>
      <c r="G450" s="2">
        <f ca="1">表格1[[#This Row],[第4年]]*(1+_xlfn.NORM.INV(RAND(),平均報酬率,平均標準差))</f>
        <v>178.26010512260549</v>
      </c>
      <c r="H450" s="2">
        <f ca="1">表格1[[#This Row],[第5年]]*(1+_xlfn.NORM.INV(RAND(),平均報酬率,平均標準差))</f>
        <v>180.30078515948708</v>
      </c>
      <c r="I450" s="2">
        <f ca="1">表格1[[#This Row],[第6年]]*(1+_xlfn.NORM.INV(RAND(),平均報酬率,平均標準差))</f>
        <v>179.27325948928549</v>
      </c>
      <c r="J450" s="2">
        <f ca="1">表格1[[#This Row],[第7年]]*(1+_xlfn.NORM.INV(RAND(),平均報酬率,平均標準差))</f>
        <v>208.43430592500772</v>
      </c>
      <c r="K450" s="2">
        <f ca="1">表格1[[#This Row],[第8年]]*(1+_xlfn.NORM.INV(RAND(),平均報酬率,平均標準差))</f>
        <v>223.66467635010059</v>
      </c>
      <c r="L450" s="2">
        <f ca="1">表格1[[#This Row],[第9年]]*(1+_xlfn.NORM.INV(RAND(),平均報酬率,平均標準差))</f>
        <v>228.99257856644314</v>
      </c>
    </row>
    <row r="451" spans="1:12" x14ac:dyDescent="0.25">
      <c r="A451" s="1">
        <v>423</v>
      </c>
      <c r="B451" s="1">
        <f t="shared" si="6"/>
        <v>100</v>
      </c>
      <c r="C451" s="2">
        <f ca="1">表格1[[#This Row],[期初]]*(1+_xlfn.NORM.INV(RAND(),平均報酬率,平均標準差))</f>
        <v>101.88907679438444</v>
      </c>
      <c r="D451" s="2">
        <f ca="1">表格1[[#This Row],[第1年]]*(1+_xlfn.NORM.INV(RAND(),平均報酬率,平均標準差))</f>
        <v>103.79023989281663</v>
      </c>
      <c r="E451" s="2">
        <f ca="1">表格1[[#This Row],[第2年]]*(1+_xlfn.NORM.INV(RAND(),平均報酬率,平均標準差))</f>
        <v>108.47947593105499</v>
      </c>
      <c r="F451" s="2">
        <f ca="1">表格1[[#This Row],[第3年]]*(1+_xlfn.NORM.INV(RAND(),平均報酬率,平均標準差))</f>
        <v>116.20595678802169</v>
      </c>
      <c r="G451" s="2">
        <f ca="1">表格1[[#This Row],[第4年]]*(1+_xlfn.NORM.INV(RAND(),平均報酬率,平均標準差))</f>
        <v>131.15569363577623</v>
      </c>
      <c r="H451" s="2">
        <f ca="1">表格1[[#This Row],[第5年]]*(1+_xlfn.NORM.INV(RAND(),平均報酬率,平均標準差))</f>
        <v>123.90376757028717</v>
      </c>
      <c r="I451" s="2">
        <f ca="1">表格1[[#This Row],[第6年]]*(1+_xlfn.NORM.INV(RAND(),平均報酬率,平均標準差))</f>
        <v>130.70585065002732</v>
      </c>
      <c r="J451" s="2">
        <f ca="1">表格1[[#This Row],[第7年]]*(1+_xlfn.NORM.INV(RAND(),平均報酬率,平均標準差))</f>
        <v>154.7562966295383</v>
      </c>
      <c r="K451" s="2">
        <f ca="1">表格1[[#This Row],[第8年]]*(1+_xlfn.NORM.INV(RAND(),平均報酬率,平均標準差))</f>
        <v>142.07200867078339</v>
      </c>
      <c r="L451" s="2">
        <f ca="1">表格1[[#This Row],[第9年]]*(1+_xlfn.NORM.INV(RAND(),平均報酬率,平均標準差))</f>
        <v>144.69910001909307</v>
      </c>
    </row>
    <row r="452" spans="1:12" x14ac:dyDescent="0.25">
      <c r="A452" s="1">
        <v>424</v>
      </c>
      <c r="B452" s="1">
        <f t="shared" si="6"/>
        <v>100</v>
      </c>
      <c r="C452" s="2">
        <f ca="1">表格1[[#This Row],[期初]]*(1+_xlfn.NORM.INV(RAND(),平均報酬率,平均標準差))</f>
        <v>111.85680360715764</v>
      </c>
      <c r="D452" s="2">
        <f ca="1">表格1[[#This Row],[第1年]]*(1+_xlfn.NORM.INV(RAND(),平均報酬率,平均標準差))</f>
        <v>118.8449566074452</v>
      </c>
      <c r="E452" s="2">
        <f ca="1">表格1[[#This Row],[第2年]]*(1+_xlfn.NORM.INV(RAND(),平均報酬率,平均標準差))</f>
        <v>126.83797168455548</v>
      </c>
      <c r="F452" s="2">
        <f ca="1">表格1[[#This Row],[第3年]]*(1+_xlfn.NORM.INV(RAND(),平均報酬率,平均標準差))</f>
        <v>118.16103595322014</v>
      </c>
      <c r="G452" s="2">
        <f ca="1">表格1[[#This Row],[第4年]]*(1+_xlfn.NORM.INV(RAND(),平均報酬率,平均標準差))</f>
        <v>124.42134419267114</v>
      </c>
      <c r="H452" s="2">
        <f ca="1">表格1[[#This Row],[第5年]]*(1+_xlfn.NORM.INV(RAND(),平均報酬率,平均標準差))</f>
        <v>130.20985782876053</v>
      </c>
      <c r="I452" s="2">
        <f ca="1">表格1[[#This Row],[第6年]]*(1+_xlfn.NORM.INV(RAND(),平均報酬率,平均標準差))</f>
        <v>131.58793837201992</v>
      </c>
      <c r="J452" s="2">
        <f ca="1">表格1[[#This Row],[第7年]]*(1+_xlfn.NORM.INV(RAND(),平均報酬率,平均標準差))</f>
        <v>151.42442120108601</v>
      </c>
      <c r="K452" s="2">
        <f ca="1">表格1[[#This Row],[第8年]]*(1+_xlfn.NORM.INV(RAND(),平均報酬率,平均標準差))</f>
        <v>159.35785168753856</v>
      </c>
      <c r="L452" s="2">
        <f ca="1">表格1[[#This Row],[第9年]]*(1+_xlfn.NORM.INV(RAND(),平均報酬率,平均標準差))</f>
        <v>180.66915846317826</v>
      </c>
    </row>
    <row r="453" spans="1:12" x14ac:dyDescent="0.25">
      <c r="A453" s="1">
        <v>425</v>
      </c>
      <c r="B453" s="1">
        <f t="shared" si="6"/>
        <v>100</v>
      </c>
      <c r="C453" s="2">
        <f ca="1">表格1[[#This Row],[期初]]*(1+_xlfn.NORM.INV(RAND(),平均報酬率,平均標準差))</f>
        <v>110.29376690238757</v>
      </c>
      <c r="D453" s="2">
        <f ca="1">表格1[[#This Row],[第1年]]*(1+_xlfn.NORM.INV(RAND(),平均報酬率,平均標準差))</f>
        <v>123.50359506097128</v>
      </c>
      <c r="E453" s="2">
        <f ca="1">表格1[[#This Row],[第2年]]*(1+_xlfn.NORM.INV(RAND(),平均報酬率,平均標準差))</f>
        <v>121.46816002824387</v>
      </c>
      <c r="F453" s="2">
        <f ca="1">表格1[[#This Row],[第3年]]*(1+_xlfn.NORM.INV(RAND(),平均報酬率,平均標準差))</f>
        <v>131.89724853914524</v>
      </c>
      <c r="G453" s="2">
        <f ca="1">表格1[[#This Row],[第4年]]*(1+_xlfn.NORM.INV(RAND(),平均報酬率,平均標準差))</f>
        <v>153.5234309402318</v>
      </c>
      <c r="H453" s="2">
        <f ca="1">表格1[[#This Row],[第5年]]*(1+_xlfn.NORM.INV(RAND(),平均報酬率,平均標準差))</f>
        <v>164.06171125356113</v>
      </c>
      <c r="I453" s="2">
        <f ca="1">表格1[[#This Row],[第6年]]*(1+_xlfn.NORM.INV(RAND(),平均報酬率,平均標準差))</f>
        <v>186.78232919698158</v>
      </c>
      <c r="J453" s="2">
        <f ca="1">表格1[[#This Row],[第7年]]*(1+_xlfn.NORM.INV(RAND(),平均報酬率,平均標準差))</f>
        <v>214.05062256201089</v>
      </c>
      <c r="K453" s="2">
        <f ca="1">表格1[[#This Row],[第8年]]*(1+_xlfn.NORM.INV(RAND(),平均報酬率,平均標準差))</f>
        <v>198.0803939935908</v>
      </c>
      <c r="L453" s="2">
        <f ca="1">表格1[[#This Row],[第9年]]*(1+_xlfn.NORM.INV(RAND(),平均報酬率,平均標準差))</f>
        <v>232.47326320342995</v>
      </c>
    </row>
    <row r="454" spans="1:12" x14ac:dyDescent="0.25">
      <c r="A454" s="1">
        <v>426</v>
      </c>
      <c r="B454" s="1">
        <f t="shared" si="6"/>
        <v>100</v>
      </c>
      <c r="C454" s="2">
        <f ca="1">表格1[[#This Row],[期初]]*(1+_xlfn.NORM.INV(RAND(),平均報酬率,平均標準差))</f>
        <v>110.92051652060752</v>
      </c>
      <c r="D454" s="2">
        <f ca="1">表格1[[#This Row],[第1年]]*(1+_xlfn.NORM.INV(RAND(),平均報酬率,平均標準差))</f>
        <v>120.66217208233876</v>
      </c>
      <c r="E454" s="2">
        <f ca="1">表格1[[#This Row],[第2年]]*(1+_xlfn.NORM.INV(RAND(),平均報酬率,平均標準差))</f>
        <v>142.17904246194783</v>
      </c>
      <c r="F454" s="2">
        <f ca="1">表格1[[#This Row],[第3年]]*(1+_xlfn.NORM.INV(RAND(),平均報酬率,平均標準差))</f>
        <v>152.33657539294771</v>
      </c>
      <c r="G454" s="2">
        <f ca="1">表格1[[#This Row],[第4年]]*(1+_xlfn.NORM.INV(RAND(),平均報酬率,平均標準差))</f>
        <v>189.13488577201275</v>
      </c>
      <c r="H454" s="2">
        <f ca="1">表格1[[#This Row],[第5年]]*(1+_xlfn.NORM.INV(RAND(),平均報酬率,平均標準差))</f>
        <v>198.91738346110245</v>
      </c>
      <c r="I454" s="2">
        <f ca="1">表格1[[#This Row],[第6年]]*(1+_xlfn.NORM.INV(RAND(),平均報酬率,平均標準差))</f>
        <v>222.23961377648865</v>
      </c>
      <c r="J454" s="2">
        <f ca="1">表格1[[#This Row],[第7年]]*(1+_xlfn.NORM.INV(RAND(),平均報酬率,平均標準差))</f>
        <v>251.8314391295209</v>
      </c>
      <c r="K454" s="2">
        <f ca="1">表格1[[#This Row],[第8年]]*(1+_xlfn.NORM.INV(RAND(),平均報酬率,平均標準差))</f>
        <v>286.89516188953417</v>
      </c>
      <c r="L454" s="2">
        <f ca="1">表格1[[#This Row],[第9年]]*(1+_xlfn.NORM.INV(RAND(),平均報酬率,平均標準差))</f>
        <v>287.41172220821971</v>
      </c>
    </row>
    <row r="455" spans="1:12" x14ac:dyDescent="0.25">
      <c r="A455" s="1">
        <v>427</v>
      </c>
      <c r="B455" s="1">
        <f t="shared" si="6"/>
        <v>100</v>
      </c>
      <c r="C455" s="2">
        <f ca="1">表格1[[#This Row],[期初]]*(1+_xlfn.NORM.INV(RAND(),平均報酬率,平均標準差))</f>
        <v>106.76159712586049</v>
      </c>
      <c r="D455" s="2">
        <f ca="1">表格1[[#This Row],[第1年]]*(1+_xlfn.NORM.INV(RAND(),平均報酬率,平均標準差))</f>
        <v>112.28868511086735</v>
      </c>
      <c r="E455" s="2">
        <f ca="1">表格1[[#This Row],[第2年]]*(1+_xlfn.NORM.INV(RAND(),平均報酬率,平均標準差))</f>
        <v>124.02279039274067</v>
      </c>
      <c r="F455" s="2">
        <f ca="1">表格1[[#This Row],[第3年]]*(1+_xlfn.NORM.INV(RAND(),平均報酬率,平均標準差))</f>
        <v>137.1538385336913</v>
      </c>
      <c r="G455" s="2">
        <f ca="1">表格1[[#This Row],[第4年]]*(1+_xlfn.NORM.INV(RAND(),平均報酬率,平均標準差))</f>
        <v>135.2757287775797</v>
      </c>
      <c r="H455" s="2">
        <f ca="1">表格1[[#This Row],[第5年]]*(1+_xlfn.NORM.INV(RAND(),平均報酬率,平均標準差))</f>
        <v>156.63742094340168</v>
      </c>
      <c r="I455" s="2">
        <f ca="1">表格1[[#This Row],[第6年]]*(1+_xlfn.NORM.INV(RAND(),平均報酬率,平均標準差))</f>
        <v>177.94722145976169</v>
      </c>
      <c r="J455" s="2">
        <f ca="1">表格1[[#This Row],[第7年]]*(1+_xlfn.NORM.INV(RAND(),平均報酬率,平均標準差))</f>
        <v>187.5063258246245</v>
      </c>
      <c r="K455" s="2">
        <f ca="1">表格1[[#This Row],[第8年]]*(1+_xlfn.NORM.INV(RAND(),平均報酬率,平均標準差))</f>
        <v>206.37565513992402</v>
      </c>
      <c r="L455" s="2">
        <f ca="1">表格1[[#This Row],[第9年]]*(1+_xlfn.NORM.INV(RAND(),平均報酬率,平均標準差))</f>
        <v>192.98924136079455</v>
      </c>
    </row>
    <row r="456" spans="1:12" x14ac:dyDescent="0.25">
      <c r="A456" s="1">
        <v>428</v>
      </c>
      <c r="B456" s="1">
        <f t="shared" si="6"/>
        <v>100</v>
      </c>
      <c r="C456" s="2">
        <f ca="1">表格1[[#This Row],[期初]]*(1+_xlfn.NORM.INV(RAND(),平均報酬率,平均標準差))</f>
        <v>111.69439433011678</v>
      </c>
      <c r="D456" s="2">
        <f ca="1">表格1[[#This Row],[第1年]]*(1+_xlfn.NORM.INV(RAND(),平均報酬率,平均標準差))</f>
        <v>131.92855459458997</v>
      </c>
      <c r="E456" s="2">
        <f ca="1">表格1[[#This Row],[第2年]]*(1+_xlfn.NORM.INV(RAND(),平均報酬率,平均標準差))</f>
        <v>137.59975525325271</v>
      </c>
      <c r="F456" s="2">
        <f ca="1">表格1[[#This Row],[第3年]]*(1+_xlfn.NORM.INV(RAND(),平均報酬率,平均標準差))</f>
        <v>145.01968402691216</v>
      </c>
      <c r="G456" s="2">
        <f ca="1">表格1[[#This Row],[第4年]]*(1+_xlfn.NORM.INV(RAND(),平均報酬率,平均標準差))</f>
        <v>148.76793614639294</v>
      </c>
      <c r="H456" s="2">
        <f ca="1">表格1[[#This Row],[第5年]]*(1+_xlfn.NORM.INV(RAND(),平均報酬率,平均標準差))</f>
        <v>158.06791816675923</v>
      </c>
      <c r="I456" s="2">
        <f ca="1">表格1[[#This Row],[第6年]]*(1+_xlfn.NORM.INV(RAND(),平均報酬率,平均標準差))</f>
        <v>170.83495163211344</v>
      </c>
      <c r="J456" s="2">
        <f ca="1">表格1[[#This Row],[第7年]]*(1+_xlfn.NORM.INV(RAND(),平均報酬率,平均標準差))</f>
        <v>169.71111366852713</v>
      </c>
      <c r="K456" s="2">
        <f ca="1">表格1[[#This Row],[第8年]]*(1+_xlfn.NORM.INV(RAND(),平均報酬率,平均標準差))</f>
        <v>173.4262854763949</v>
      </c>
      <c r="L456" s="2">
        <f ca="1">表格1[[#This Row],[第9年]]*(1+_xlfn.NORM.INV(RAND(),平均報酬率,平均標準差))</f>
        <v>179.78764166866651</v>
      </c>
    </row>
    <row r="457" spans="1:12" x14ac:dyDescent="0.25">
      <c r="A457" s="1">
        <v>429</v>
      </c>
      <c r="B457" s="1">
        <f t="shared" si="6"/>
        <v>100</v>
      </c>
      <c r="C457" s="2">
        <f ca="1">表格1[[#This Row],[期初]]*(1+_xlfn.NORM.INV(RAND(),平均報酬率,平均標準差))</f>
        <v>110.17849346680852</v>
      </c>
      <c r="D457" s="2">
        <f ca="1">表格1[[#This Row],[第1年]]*(1+_xlfn.NORM.INV(RAND(),平均報酬率,平均標準差))</f>
        <v>117.88405136496142</v>
      </c>
      <c r="E457" s="2">
        <f ca="1">表格1[[#This Row],[第2年]]*(1+_xlfn.NORM.INV(RAND(),平均報酬率,平均標準差))</f>
        <v>129.92802021163675</v>
      </c>
      <c r="F457" s="2">
        <f ca="1">表格1[[#This Row],[第3年]]*(1+_xlfn.NORM.INV(RAND(),平均報酬率,平均標準差))</f>
        <v>140.1091929336057</v>
      </c>
      <c r="G457" s="2">
        <f ca="1">表格1[[#This Row],[第4年]]*(1+_xlfn.NORM.INV(RAND(),平均報酬率,平均標準差))</f>
        <v>142.55775381662588</v>
      </c>
      <c r="H457" s="2">
        <f ca="1">表格1[[#This Row],[第5年]]*(1+_xlfn.NORM.INV(RAND(),平均報酬率,平均標準差))</f>
        <v>154.59894411060327</v>
      </c>
      <c r="I457" s="2">
        <f ca="1">表格1[[#This Row],[第6年]]*(1+_xlfn.NORM.INV(RAND(),平均報酬率,平均標準差))</f>
        <v>171.9375941090637</v>
      </c>
      <c r="J457" s="2">
        <f ca="1">表格1[[#This Row],[第7年]]*(1+_xlfn.NORM.INV(RAND(),平均報酬率,平均標準差))</f>
        <v>201.4492103279502</v>
      </c>
      <c r="K457" s="2">
        <f ca="1">表格1[[#This Row],[第8年]]*(1+_xlfn.NORM.INV(RAND(),平均報酬率,平均標準差))</f>
        <v>214.72914715416283</v>
      </c>
      <c r="L457" s="2">
        <f ca="1">表格1[[#This Row],[第9年]]*(1+_xlfn.NORM.INV(RAND(),平均報酬率,平均標準差))</f>
        <v>247.86537596103921</v>
      </c>
    </row>
    <row r="458" spans="1:12" x14ac:dyDescent="0.25">
      <c r="A458" s="1">
        <v>430</v>
      </c>
      <c r="B458" s="1">
        <f t="shared" si="6"/>
        <v>100</v>
      </c>
      <c r="C458" s="2">
        <f ca="1">表格1[[#This Row],[期初]]*(1+_xlfn.NORM.INV(RAND(),平均報酬率,平均標準差))</f>
        <v>105.49728931586135</v>
      </c>
      <c r="D458" s="2">
        <f ca="1">表格1[[#This Row],[第1年]]*(1+_xlfn.NORM.INV(RAND(),平均報酬率,平均標準差))</f>
        <v>110.23220133820037</v>
      </c>
      <c r="E458" s="2">
        <f ca="1">表格1[[#This Row],[第2年]]*(1+_xlfn.NORM.INV(RAND(),平均報酬率,平均標準差))</f>
        <v>125.93977424601287</v>
      </c>
      <c r="F458" s="2">
        <f ca="1">表格1[[#This Row],[第3年]]*(1+_xlfn.NORM.INV(RAND(),平均報酬率,平均標準差))</f>
        <v>150.04257491089248</v>
      </c>
      <c r="G458" s="2">
        <f ca="1">表格1[[#This Row],[第4年]]*(1+_xlfn.NORM.INV(RAND(),平均報酬率,平均標準差))</f>
        <v>160.45028759689029</v>
      </c>
      <c r="H458" s="2">
        <f ca="1">表格1[[#This Row],[第5年]]*(1+_xlfn.NORM.INV(RAND(),平均報酬率,平均標準差))</f>
        <v>169.06399595127607</v>
      </c>
      <c r="I458" s="2">
        <f ca="1">表格1[[#This Row],[第6年]]*(1+_xlfn.NORM.INV(RAND(),平均報酬率,平均標準差))</f>
        <v>162.69235505962311</v>
      </c>
      <c r="J458" s="2">
        <f ca="1">表格1[[#This Row],[第7年]]*(1+_xlfn.NORM.INV(RAND(),平均報酬率,平均標準差))</f>
        <v>177.84656842013982</v>
      </c>
      <c r="K458" s="2">
        <f ca="1">表格1[[#This Row],[第8年]]*(1+_xlfn.NORM.INV(RAND(),平均報酬率,平均標準差))</f>
        <v>185.17291437346248</v>
      </c>
      <c r="L458" s="2">
        <f ca="1">表格1[[#This Row],[第9年]]*(1+_xlfn.NORM.INV(RAND(),平均報酬率,平均標準差))</f>
        <v>200.78824570737942</v>
      </c>
    </row>
    <row r="459" spans="1:12" x14ac:dyDescent="0.25">
      <c r="A459" s="1">
        <v>431</v>
      </c>
      <c r="B459" s="1">
        <f t="shared" si="6"/>
        <v>100</v>
      </c>
      <c r="C459" s="2">
        <f ca="1">表格1[[#This Row],[期初]]*(1+_xlfn.NORM.INV(RAND(),平均報酬率,平均標準差))</f>
        <v>98.686695231912907</v>
      </c>
      <c r="D459" s="2">
        <f ca="1">表格1[[#This Row],[第1年]]*(1+_xlfn.NORM.INV(RAND(),平均報酬率,平均標準差))</f>
        <v>102.18637600231787</v>
      </c>
      <c r="E459" s="2">
        <f ca="1">表格1[[#This Row],[第2年]]*(1+_xlfn.NORM.INV(RAND(),平均報酬率,平均標準差))</f>
        <v>121.54335143552075</v>
      </c>
      <c r="F459" s="2">
        <f ca="1">表格1[[#This Row],[第3年]]*(1+_xlfn.NORM.INV(RAND(),平均報酬率,平均標準差))</f>
        <v>120.36929740510774</v>
      </c>
      <c r="G459" s="2">
        <f ca="1">表格1[[#This Row],[第4年]]*(1+_xlfn.NORM.INV(RAND(),平均報酬率,平均標準差))</f>
        <v>131.82995436431628</v>
      </c>
      <c r="H459" s="2">
        <f ca="1">表格1[[#This Row],[第5年]]*(1+_xlfn.NORM.INV(RAND(),平均報酬率,平均標準差))</f>
        <v>142.99624387421684</v>
      </c>
      <c r="I459" s="2">
        <f ca="1">表格1[[#This Row],[第6年]]*(1+_xlfn.NORM.INV(RAND(),平均報酬率,平均標準差))</f>
        <v>158.39707929726583</v>
      </c>
      <c r="J459" s="2">
        <f ca="1">表格1[[#This Row],[第7年]]*(1+_xlfn.NORM.INV(RAND(),平均報酬率,平均標準差))</f>
        <v>162.72621415886465</v>
      </c>
      <c r="K459" s="2">
        <f ca="1">表格1[[#This Row],[第8年]]*(1+_xlfn.NORM.INV(RAND(),平均報酬率,平均標準差))</f>
        <v>168.69532875967536</v>
      </c>
      <c r="L459" s="2">
        <f ca="1">表格1[[#This Row],[第9年]]*(1+_xlfn.NORM.INV(RAND(),平均報酬率,平均標準差))</f>
        <v>170.97317656892247</v>
      </c>
    </row>
    <row r="460" spans="1:12" x14ac:dyDescent="0.25">
      <c r="A460" s="1">
        <v>432</v>
      </c>
      <c r="B460" s="1">
        <f t="shared" si="6"/>
        <v>100</v>
      </c>
      <c r="C460" s="2">
        <f ca="1">表格1[[#This Row],[期初]]*(1+_xlfn.NORM.INV(RAND(),平均報酬率,平均標準差))</f>
        <v>119.9321946929574</v>
      </c>
      <c r="D460" s="2">
        <f ca="1">表格1[[#This Row],[第1年]]*(1+_xlfn.NORM.INV(RAND(),平均報酬率,平均標準差))</f>
        <v>135.19142828871435</v>
      </c>
      <c r="E460" s="2">
        <f ca="1">表格1[[#This Row],[第2年]]*(1+_xlfn.NORM.INV(RAND(),平均報酬率,平均標準差))</f>
        <v>144.83260714379071</v>
      </c>
      <c r="F460" s="2">
        <f ca="1">表格1[[#This Row],[第3年]]*(1+_xlfn.NORM.INV(RAND(),平均報酬率,平均標準差))</f>
        <v>166.90903221834836</v>
      </c>
      <c r="G460" s="2">
        <f ca="1">表格1[[#This Row],[第4年]]*(1+_xlfn.NORM.INV(RAND(),平均報酬率,平均標準差))</f>
        <v>185.20954770730361</v>
      </c>
      <c r="H460" s="2">
        <f ca="1">表格1[[#This Row],[第5年]]*(1+_xlfn.NORM.INV(RAND(),平均報酬率,平均標準差))</f>
        <v>192.0982790834463</v>
      </c>
      <c r="I460" s="2">
        <f ca="1">表格1[[#This Row],[第6年]]*(1+_xlfn.NORM.INV(RAND(),平均報酬率,平均標準差))</f>
        <v>206.90013813377342</v>
      </c>
      <c r="J460" s="2">
        <f ca="1">表格1[[#This Row],[第7年]]*(1+_xlfn.NORM.INV(RAND(),平均報酬率,平均標準差))</f>
        <v>225.05872713958067</v>
      </c>
      <c r="K460" s="2">
        <f ca="1">表格1[[#This Row],[第8年]]*(1+_xlfn.NORM.INV(RAND(),平均報酬率,平均標準差))</f>
        <v>246.01465945648775</v>
      </c>
      <c r="L460" s="2">
        <f ca="1">表格1[[#This Row],[第9年]]*(1+_xlfn.NORM.INV(RAND(),平均報酬率,平均標準差))</f>
        <v>275.26810130283167</v>
      </c>
    </row>
    <row r="461" spans="1:12" x14ac:dyDescent="0.25">
      <c r="A461" s="1">
        <v>433</v>
      </c>
      <c r="B461" s="1">
        <f t="shared" si="6"/>
        <v>100</v>
      </c>
      <c r="C461" s="2">
        <f ca="1">表格1[[#This Row],[期初]]*(1+_xlfn.NORM.INV(RAND(),平均報酬率,平均標準差))</f>
        <v>116.35505645038759</v>
      </c>
      <c r="D461" s="2">
        <f ca="1">表格1[[#This Row],[第1年]]*(1+_xlfn.NORM.INV(RAND(),平均報酬率,平均標準差))</f>
        <v>121.80679096772883</v>
      </c>
      <c r="E461" s="2">
        <f ca="1">表格1[[#This Row],[第2年]]*(1+_xlfn.NORM.INV(RAND(),平均報酬率,平均標準差))</f>
        <v>131.67950239247429</v>
      </c>
      <c r="F461" s="2">
        <f ca="1">表格1[[#This Row],[第3年]]*(1+_xlfn.NORM.INV(RAND(),平均報酬率,平均標準差))</f>
        <v>144.37347748864232</v>
      </c>
      <c r="G461" s="2">
        <f ca="1">表格1[[#This Row],[第4年]]*(1+_xlfn.NORM.INV(RAND(),平均報酬率,平均標準差))</f>
        <v>143.3820030706998</v>
      </c>
      <c r="H461" s="2">
        <f ca="1">表格1[[#This Row],[第5年]]*(1+_xlfn.NORM.INV(RAND(),平均報酬率,平均標準差))</f>
        <v>157.07006040125538</v>
      </c>
      <c r="I461" s="2">
        <f ca="1">表格1[[#This Row],[第6年]]*(1+_xlfn.NORM.INV(RAND(),平均報酬率,平均標準差))</f>
        <v>173.19907911283281</v>
      </c>
      <c r="J461" s="2">
        <f ca="1">表格1[[#This Row],[第7年]]*(1+_xlfn.NORM.INV(RAND(),平均報酬率,平均標準差))</f>
        <v>186.74198621585094</v>
      </c>
      <c r="K461" s="2">
        <f ca="1">表格1[[#This Row],[第8年]]*(1+_xlfn.NORM.INV(RAND(),平均報酬率,平均標準差))</f>
        <v>209.7482989666054</v>
      </c>
      <c r="L461" s="2">
        <f ca="1">表格1[[#This Row],[第9年]]*(1+_xlfn.NORM.INV(RAND(),平均報酬率,平均標準差))</f>
        <v>214.1996927423973</v>
      </c>
    </row>
    <row r="462" spans="1:12" x14ac:dyDescent="0.25">
      <c r="A462" s="1">
        <v>434</v>
      </c>
      <c r="B462" s="1">
        <f t="shared" si="6"/>
        <v>100</v>
      </c>
      <c r="C462" s="2">
        <f ca="1">表格1[[#This Row],[期初]]*(1+_xlfn.NORM.INV(RAND(),平均報酬率,平均標準差))</f>
        <v>99.989636676578499</v>
      </c>
      <c r="D462" s="2">
        <f ca="1">表格1[[#This Row],[第1年]]*(1+_xlfn.NORM.INV(RAND(),平均報酬率,平均標準差))</f>
        <v>104.88166252727638</v>
      </c>
      <c r="E462" s="2">
        <f ca="1">表格1[[#This Row],[第2年]]*(1+_xlfn.NORM.INV(RAND(),平均報酬率,平均標準差))</f>
        <v>113.74209443245508</v>
      </c>
      <c r="F462" s="2">
        <f ca="1">表格1[[#This Row],[第3年]]*(1+_xlfn.NORM.INV(RAND(),平均報酬率,平均標準差))</f>
        <v>119.56669551254299</v>
      </c>
      <c r="G462" s="2">
        <f ca="1">表格1[[#This Row],[第4年]]*(1+_xlfn.NORM.INV(RAND(),平均報酬率,平均標準差))</f>
        <v>127.82671890413425</v>
      </c>
      <c r="H462" s="2">
        <f ca="1">表格1[[#This Row],[第5年]]*(1+_xlfn.NORM.INV(RAND(),平均報酬率,平均標準差))</f>
        <v>136.98164004454065</v>
      </c>
      <c r="I462" s="2">
        <f ca="1">表格1[[#This Row],[第6年]]*(1+_xlfn.NORM.INV(RAND(),平均報酬率,平均標準差))</f>
        <v>165.66277891392463</v>
      </c>
      <c r="J462" s="2">
        <f ca="1">表格1[[#This Row],[第7年]]*(1+_xlfn.NORM.INV(RAND(),平均報酬率,平均標準差))</f>
        <v>181.35341142784785</v>
      </c>
      <c r="K462" s="2">
        <f ca="1">表格1[[#This Row],[第8年]]*(1+_xlfn.NORM.INV(RAND(),平均報酬率,平均標準差))</f>
        <v>208.3555557576895</v>
      </c>
      <c r="L462" s="2">
        <f ca="1">表格1[[#This Row],[第9年]]*(1+_xlfn.NORM.INV(RAND(),平均報酬率,平均標準差))</f>
        <v>200.86820434647856</v>
      </c>
    </row>
    <row r="463" spans="1:12" x14ac:dyDescent="0.25">
      <c r="A463" s="1">
        <v>435</v>
      </c>
      <c r="B463" s="1">
        <f t="shared" si="6"/>
        <v>100</v>
      </c>
      <c r="C463" s="2">
        <f ca="1">表格1[[#This Row],[期初]]*(1+_xlfn.NORM.INV(RAND(),平均報酬率,平均標準差))</f>
        <v>107.46782344058457</v>
      </c>
      <c r="D463" s="2">
        <f ca="1">表格1[[#This Row],[第1年]]*(1+_xlfn.NORM.INV(RAND(),平均報酬率,平均標準差))</f>
        <v>107.13682225197414</v>
      </c>
      <c r="E463" s="2">
        <f ca="1">表格1[[#This Row],[第2年]]*(1+_xlfn.NORM.INV(RAND(),平均報酬率,平均標準差))</f>
        <v>122.08565550741747</v>
      </c>
      <c r="F463" s="2">
        <f ca="1">表格1[[#This Row],[第3年]]*(1+_xlfn.NORM.INV(RAND(),平均報酬率,平均標準差))</f>
        <v>123.79173435471013</v>
      </c>
      <c r="G463" s="2">
        <f ca="1">表格1[[#This Row],[第4年]]*(1+_xlfn.NORM.INV(RAND(),平均報酬率,平均標準差))</f>
        <v>136.30943445998932</v>
      </c>
      <c r="H463" s="2">
        <f ca="1">表格1[[#This Row],[第5年]]*(1+_xlfn.NORM.INV(RAND(),平均報酬率,平均標準差))</f>
        <v>138.62878189653975</v>
      </c>
      <c r="I463" s="2">
        <f ca="1">表格1[[#This Row],[第6年]]*(1+_xlfn.NORM.INV(RAND(),平均報酬率,平均標準差))</f>
        <v>149.85339206371634</v>
      </c>
      <c r="J463" s="2">
        <f ca="1">表格1[[#This Row],[第7年]]*(1+_xlfn.NORM.INV(RAND(),平均報酬率,平均標準差))</f>
        <v>161.3492487605829</v>
      </c>
      <c r="K463" s="2">
        <f ca="1">表格1[[#This Row],[第8年]]*(1+_xlfn.NORM.INV(RAND(),平均報酬率,平均標準差))</f>
        <v>173.80087172939665</v>
      </c>
      <c r="L463" s="2">
        <f ca="1">表格1[[#This Row],[第9年]]*(1+_xlfn.NORM.INV(RAND(),平均報酬率,平均標準差))</f>
        <v>193.91349908636442</v>
      </c>
    </row>
    <row r="464" spans="1:12" x14ac:dyDescent="0.25">
      <c r="A464" s="1">
        <v>436</v>
      </c>
      <c r="B464" s="1">
        <f t="shared" si="6"/>
        <v>100</v>
      </c>
      <c r="C464" s="2">
        <f ca="1">表格1[[#This Row],[期初]]*(1+_xlfn.NORM.INV(RAND(),平均報酬率,平均標準差))</f>
        <v>108.01885093721626</v>
      </c>
      <c r="D464" s="2">
        <f ca="1">表格1[[#This Row],[第1年]]*(1+_xlfn.NORM.INV(RAND(),平均報酬率,平均標準差))</f>
        <v>108.40310535454738</v>
      </c>
      <c r="E464" s="2">
        <f ca="1">表格1[[#This Row],[第2年]]*(1+_xlfn.NORM.INV(RAND(),平均報酬率,平均標準差))</f>
        <v>116.21123022040932</v>
      </c>
      <c r="F464" s="2">
        <f ca="1">表格1[[#This Row],[第3年]]*(1+_xlfn.NORM.INV(RAND(),平均報酬率,平均標準差))</f>
        <v>132.95669510274982</v>
      </c>
      <c r="G464" s="2">
        <f ca="1">表格1[[#This Row],[第4年]]*(1+_xlfn.NORM.INV(RAND(),平均報酬率,平均標準差))</f>
        <v>134.09024013902501</v>
      </c>
      <c r="H464" s="2">
        <f ca="1">表格1[[#This Row],[第5年]]*(1+_xlfn.NORM.INV(RAND(),平均報酬率,平均標準差))</f>
        <v>160.35901239479608</v>
      </c>
      <c r="I464" s="2">
        <f ca="1">表格1[[#This Row],[第6年]]*(1+_xlfn.NORM.INV(RAND(),平均報酬率,平均標準差))</f>
        <v>159.4586833895213</v>
      </c>
      <c r="J464" s="2">
        <f ca="1">表格1[[#This Row],[第7年]]*(1+_xlfn.NORM.INV(RAND(),平均報酬率,平均標準差))</f>
        <v>164.15337411567566</v>
      </c>
      <c r="K464" s="2">
        <f ca="1">表格1[[#This Row],[第8年]]*(1+_xlfn.NORM.INV(RAND(),平均報酬率,平均標準差))</f>
        <v>187.63386061959517</v>
      </c>
      <c r="L464" s="2">
        <f ca="1">表格1[[#This Row],[第9年]]*(1+_xlfn.NORM.INV(RAND(),平均報酬率,平均標準差))</f>
        <v>210.86972434940756</v>
      </c>
    </row>
    <row r="465" spans="1:12" x14ac:dyDescent="0.25">
      <c r="A465" s="1">
        <v>437</v>
      </c>
      <c r="B465" s="1">
        <f t="shared" si="6"/>
        <v>100</v>
      </c>
      <c r="C465" s="2">
        <f ca="1">表格1[[#This Row],[期初]]*(1+_xlfn.NORM.INV(RAND(),平均報酬率,平均標準差))</f>
        <v>111.77202021221504</v>
      </c>
      <c r="D465" s="2">
        <f ca="1">表格1[[#This Row],[第1年]]*(1+_xlfn.NORM.INV(RAND(),平均報酬率,平均標準差))</f>
        <v>119.93277987541644</v>
      </c>
      <c r="E465" s="2">
        <f ca="1">表格1[[#This Row],[第2年]]*(1+_xlfn.NORM.INV(RAND(),平均報酬率,平均標準差))</f>
        <v>122.72650159727176</v>
      </c>
      <c r="F465" s="2">
        <f ca="1">表格1[[#This Row],[第3年]]*(1+_xlfn.NORM.INV(RAND(),平均報酬率,平均標準差))</f>
        <v>136.61126952262811</v>
      </c>
      <c r="G465" s="2">
        <f ca="1">表格1[[#This Row],[第4年]]*(1+_xlfn.NORM.INV(RAND(),平均報酬率,平均標準差))</f>
        <v>144.7136876466744</v>
      </c>
      <c r="H465" s="2">
        <f ca="1">表格1[[#This Row],[第5年]]*(1+_xlfn.NORM.INV(RAND(),平均報酬率,平均標準差))</f>
        <v>154.12833507489705</v>
      </c>
      <c r="I465" s="2">
        <f ca="1">表格1[[#This Row],[第6年]]*(1+_xlfn.NORM.INV(RAND(),平均報酬率,平均標準差))</f>
        <v>162.87252594029567</v>
      </c>
      <c r="J465" s="2">
        <f ca="1">表格1[[#This Row],[第7年]]*(1+_xlfn.NORM.INV(RAND(),平均報酬率,平均標準差))</f>
        <v>177.0902849552628</v>
      </c>
      <c r="K465" s="2">
        <f ca="1">表格1[[#This Row],[第8年]]*(1+_xlfn.NORM.INV(RAND(),平均報酬率,平均標準差))</f>
        <v>189.55053534555205</v>
      </c>
      <c r="L465" s="2">
        <f ca="1">表格1[[#This Row],[第9年]]*(1+_xlfn.NORM.INV(RAND(),平均報酬率,平均標準差))</f>
        <v>208.36720022632778</v>
      </c>
    </row>
    <row r="466" spans="1:12" x14ac:dyDescent="0.25">
      <c r="A466" s="1">
        <v>438</v>
      </c>
      <c r="B466" s="1">
        <f t="shared" si="6"/>
        <v>100</v>
      </c>
      <c r="C466" s="2">
        <f ca="1">表格1[[#This Row],[期初]]*(1+_xlfn.NORM.INV(RAND(),平均報酬率,平均標準差))</f>
        <v>96.690359402992982</v>
      </c>
      <c r="D466" s="2">
        <f ca="1">表格1[[#This Row],[第1年]]*(1+_xlfn.NORM.INV(RAND(),平均報酬率,平均標準差))</f>
        <v>107.95459383882249</v>
      </c>
      <c r="E466" s="2">
        <f ca="1">表格1[[#This Row],[第2年]]*(1+_xlfn.NORM.INV(RAND(),平均報酬率,平均標準差))</f>
        <v>114.19923135299999</v>
      </c>
      <c r="F466" s="2">
        <f ca="1">表格1[[#This Row],[第3年]]*(1+_xlfn.NORM.INV(RAND(),平均報酬率,平均標準差))</f>
        <v>127.48764379958931</v>
      </c>
      <c r="G466" s="2">
        <f ca="1">表格1[[#This Row],[第4年]]*(1+_xlfn.NORM.INV(RAND(),平均報酬率,平均標準差))</f>
        <v>154.0068135518236</v>
      </c>
      <c r="H466" s="2">
        <f ca="1">表格1[[#This Row],[第5年]]*(1+_xlfn.NORM.INV(RAND(),平均報酬率,平均標準差))</f>
        <v>165.12945990326102</v>
      </c>
      <c r="I466" s="2">
        <f ca="1">表格1[[#This Row],[第6年]]*(1+_xlfn.NORM.INV(RAND(),平均報酬率,平均標準差))</f>
        <v>169.78266166313412</v>
      </c>
      <c r="J466" s="2">
        <f ca="1">表格1[[#This Row],[第7年]]*(1+_xlfn.NORM.INV(RAND(),平均報酬率,平均標準差))</f>
        <v>160.66276792231898</v>
      </c>
      <c r="K466" s="2">
        <f ca="1">表格1[[#This Row],[第8年]]*(1+_xlfn.NORM.INV(RAND(),平均報酬率,平均標準差))</f>
        <v>190.92928422886425</v>
      </c>
      <c r="L466" s="2">
        <f ca="1">表格1[[#This Row],[第9年]]*(1+_xlfn.NORM.INV(RAND(),平均報酬率,平均標準差))</f>
        <v>195.62219805749612</v>
      </c>
    </row>
    <row r="467" spans="1:12" x14ac:dyDescent="0.25">
      <c r="A467" s="1">
        <v>439</v>
      </c>
      <c r="B467" s="1">
        <f t="shared" si="6"/>
        <v>100</v>
      </c>
      <c r="C467" s="2">
        <f ca="1">表格1[[#This Row],[期初]]*(1+_xlfn.NORM.INV(RAND(),平均報酬率,平均標準差))</f>
        <v>96.355674029408632</v>
      </c>
      <c r="D467" s="2">
        <f ca="1">表格1[[#This Row],[第1年]]*(1+_xlfn.NORM.INV(RAND(),平均報酬率,平均標準差))</f>
        <v>101.35058717230761</v>
      </c>
      <c r="E467" s="2">
        <f ca="1">表格1[[#This Row],[第2年]]*(1+_xlfn.NORM.INV(RAND(),平均報酬率,平均標準差))</f>
        <v>116.77671766045545</v>
      </c>
      <c r="F467" s="2">
        <f ca="1">表格1[[#This Row],[第3年]]*(1+_xlfn.NORM.INV(RAND(),平均報酬率,平均標準差))</f>
        <v>128.20203866737674</v>
      </c>
      <c r="G467" s="2">
        <f ca="1">表格1[[#This Row],[第4年]]*(1+_xlfn.NORM.INV(RAND(),平均報酬率,平均標準差))</f>
        <v>141.11695555106851</v>
      </c>
      <c r="H467" s="2">
        <f ca="1">表格1[[#This Row],[第5年]]*(1+_xlfn.NORM.INV(RAND(),平均報酬率,平均標準差))</f>
        <v>148.31627540590492</v>
      </c>
      <c r="I467" s="2">
        <f ca="1">表格1[[#This Row],[第6年]]*(1+_xlfn.NORM.INV(RAND(),平均報酬率,平均標準差))</f>
        <v>175.70616927764129</v>
      </c>
      <c r="J467" s="2">
        <f ca="1">表格1[[#This Row],[第7年]]*(1+_xlfn.NORM.INV(RAND(),平均報酬率,平均標準差))</f>
        <v>188.02605023650503</v>
      </c>
      <c r="K467" s="2">
        <f ca="1">表格1[[#This Row],[第8年]]*(1+_xlfn.NORM.INV(RAND(),平均報酬率,平均標準差))</f>
        <v>200.31863931236117</v>
      </c>
      <c r="L467" s="2">
        <f ca="1">表格1[[#This Row],[第9年]]*(1+_xlfn.NORM.INV(RAND(),平均報酬率,平均標準差))</f>
        <v>208.11730686553628</v>
      </c>
    </row>
    <row r="468" spans="1:12" x14ac:dyDescent="0.25">
      <c r="A468" s="1">
        <v>440</v>
      </c>
      <c r="B468" s="1">
        <f t="shared" si="6"/>
        <v>100</v>
      </c>
      <c r="C468" s="2">
        <f ca="1">表格1[[#This Row],[期初]]*(1+_xlfn.NORM.INV(RAND(),平均報酬率,平均標準差))</f>
        <v>106.65925055566237</v>
      </c>
      <c r="D468" s="2">
        <f ca="1">表格1[[#This Row],[第1年]]*(1+_xlfn.NORM.INV(RAND(),平均報酬率,平均標準差))</f>
        <v>123.69930374391383</v>
      </c>
      <c r="E468" s="2">
        <f ca="1">表格1[[#This Row],[第2年]]*(1+_xlfn.NORM.INV(RAND(),平均報酬率,平均標準差))</f>
        <v>138.78821746396306</v>
      </c>
      <c r="F468" s="2">
        <f ca="1">表格1[[#This Row],[第3年]]*(1+_xlfn.NORM.INV(RAND(),平均報酬率,平均標準差))</f>
        <v>165.3740525655123</v>
      </c>
      <c r="G468" s="2">
        <f ca="1">表格1[[#This Row],[第4年]]*(1+_xlfn.NORM.INV(RAND(),平均報酬率,平均標準差))</f>
        <v>176.16136040605733</v>
      </c>
      <c r="H468" s="2">
        <f ca="1">表格1[[#This Row],[第5年]]*(1+_xlfn.NORM.INV(RAND(),平均報酬率,平均標準差))</f>
        <v>225.2678492620457</v>
      </c>
      <c r="I468" s="2">
        <f ca="1">表格1[[#This Row],[第6年]]*(1+_xlfn.NORM.INV(RAND(),平均報酬率,平均標準差))</f>
        <v>243.36589875167391</v>
      </c>
      <c r="J468" s="2">
        <f ca="1">表格1[[#This Row],[第7年]]*(1+_xlfn.NORM.INV(RAND(),平均報酬率,平均標準差))</f>
        <v>269.67557084517483</v>
      </c>
      <c r="K468" s="2">
        <f ca="1">表格1[[#This Row],[第8年]]*(1+_xlfn.NORM.INV(RAND(),平均報酬率,平均標準差))</f>
        <v>266.80374847615769</v>
      </c>
      <c r="L468" s="2">
        <f ca="1">表格1[[#This Row],[第9年]]*(1+_xlfn.NORM.INV(RAND(),平均報酬率,平均標準差))</f>
        <v>292.88920087386327</v>
      </c>
    </row>
    <row r="469" spans="1:12" x14ac:dyDescent="0.25">
      <c r="A469" s="1">
        <v>441</v>
      </c>
      <c r="B469" s="1">
        <f t="shared" si="6"/>
        <v>100</v>
      </c>
      <c r="C469" s="2">
        <f ca="1">表格1[[#This Row],[期初]]*(1+_xlfn.NORM.INV(RAND(),平均報酬率,平均標準差))</f>
        <v>94.457338561694797</v>
      </c>
      <c r="D469" s="2">
        <f ca="1">表格1[[#This Row],[第1年]]*(1+_xlfn.NORM.INV(RAND(),平均報酬率,平均標準差))</f>
        <v>103.41729046012749</v>
      </c>
      <c r="E469" s="2">
        <f ca="1">表格1[[#This Row],[第2年]]*(1+_xlfn.NORM.INV(RAND(),平均報酬率,平均標準差))</f>
        <v>114.16025922443409</v>
      </c>
      <c r="F469" s="2">
        <f ca="1">表格1[[#This Row],[第3年]]*(1+_xlfn.NORM.INV(RAND(),平均報酬率,平均標準差))</f>
        <v>126.47065744218126</v>
      </c>
      <c r="G469" s="2">
        <f ca="1">表格1[[#This Row],[第4年]]*(1+_xlfn.NORM.INV(RAND(),平均報酬率,平均標準差))</f>
        <v>136.55650851049029</v>
      </c>
      <c r="H469" s="2">
        <f ca="1">表格1[[#This Row],[第5年]]*(1+_xlfn.NORM.INV(RAND(),平均報酬率,平均標準差))</f>
        <v>145.2471848144024</v>
      </c>
      <c r="I469" s="2">
        <f ca="1">表格1[[#This Row],[第6年]]*(1+_xlfn.NORM.INV(RAND(),平均報酬率,平均標準差))</f>
        <v>139.9005691260862</v>
      </c>
      <c r="J469" s="2">
        <f ca="1">表格1[[#This Row],[第7年]]*(1+_xlfn.NORM.INV(RAND(),平均報酬率,平均標準差))</f>
        <v>152.2528976860533</v>
      </c>
      <c r="K469" s="2">
        <f ca="1">表格1[[#This Row],[第8年]]*(1+_xlfn.NORM.INV(RAND(),平均報酬率,平均標準差))</f>
        <v>156.70508679301653</v>
      </c>
      <c r="L469" s="2">
        <f ca="1">表格1[[#This Row],[第9年]]*(1+_xlfn.NORM.INV(RAND(),平均報酬率,平均標準差))</f>
        <v>157.47987398144451</v>
      </c>
    </row>
    <row r="470" spans="1:12" x14ac:dyDescent="0.25">
      <c r="A470" s="1">
        <v>442</v>
      </c>
      <c r="B470" s="1">
        <f t="shared" si="6"/>
        <v>100</v>
      </c>
      <c r="C470" s="2">
        <f ca="1">表格1[[#This Row],[期初]]*(1+_xlfn.NORM.INV(RAND(),平均報酬率,平均標準差))</f>
        <v>107.65244246816206</v>
      </c>
      <c r="D470" s="2">
        <f ca="1">表格1[[#This Row],[第1年]]*(1+_xlfn.NORM.INV(RAND(),平均報酬率,平均標準差))</f>
        <v>113.13456821088322</v>
      </c>
      <c r="E470" s="2">
        <f ca="1">表格1[[#This Row],[第2年]]*(1+_xlfn.NORM.INV(RAND(),平均報酬率,平均標準差))</f>
        <v>115.61123182764899</v>
      </c>
      <c r="F470" s="2">
        <f ca="1">表格1[[#This Row],[第3年]]*(1+_xlfn.NORM.INV(RAND(),平均報酬率,平均標準差))</f>
        <v>127.78224774404413</v>
      </c>
      <c r="G470" s="2">
        <f ca="1">表格1[[#This Row],[第4年]]*(1+_xlfn.NORM.INV(RAND(),平均報酬率,平均標準差))</f>
        <v>128.49609090802656</v>
      </c>
      <c r="H470" s="2">
        <f ca="1">表格1[[#This Row],[第5年]]*(1+_xlfn.NORM.INV(RAND(),平均報酬率,平均標準差))</f>
        <v>146.75727562490729</v>
      </c>
      <c r="I470" s="2">
        <f ca="1">表格1[[#This Row],[第6年]]*(1+_xlfn.NORM.INV(RAND(),平均報酬率,平均標準差))</f>
        <v>151.04719636111244</v>
      </c>
      <c r="J470" s="2">
        <f ca="1">表格1[[#This Row],[第7年]]*(1+_xlfn.NORM.INV(RAND(),平均報酬率,平均標準差))</f>
        <v>170.24258263308008</v>
      </c>
      <c r="K470" s="2">
        <f ca="1">表格1[[#This Row],[第8年]]*(1+_xlfn.NORM.INV(RAND(),平均報酬率,平均標準差))</f>
        <v>149.76994560050048</v>
      </c>
      <c r="L470" s="2">
        <f ca="1">表格1[[#This Row],[第9年]]*(1+_xlfn.NORM.INV(RAND(),平均報酬率,平均標準差))</f>
        <v>167.69723857499079</v>
      </c>
    </row>
    <row r="471" spans="1:12" x14ac:dyDescent="0.25">
      <c r="A471" s="1">
        <v>443</v>
      </c>
      <c r="B471" s="1">
        <f t="shared" si="6"/>
        <v>100</v>
      </c>
      <c r="C471" s="2">
        <f ca="1">表格1[[#This Row],[期初]]*(1+_xlfn.NORM.INV(RAND(),平均報酬率,平均標準差))</f>
        <v>107.44217662941944</v>
      </c>
      <c r="D471" s="2">
        <f ca="1">表格1[[#This Row],[第1年]]*(1+_xlfn.NORM.INV(RAND(),平均報酬率,平均標準差))</f>
        <v>118.5605065443723</v>
      </c>
      <c r="E471" s="2">
        <f ca="1">表格1[[#This Row],[第2年]]*(1+_xlfn.NORM.INV(RAND(),平均報酬率,平均標準差))</f>
        <v>129.33672334413632</v>
      </c>
      <c r="F471" s="2">
        <f ca="1">表格1[[#This Row],[第3年]]*(1+_xlfn.NORM.INV(RAND(),平均報酬率,平均標準差))</f>
        <v>153.38638905395069</v>
      </c>
      <c r="G471" s="2">
        <f ca="1">表格1[[#This Row],[第4年]]*(1+_xlfn.NORM.INV(RAND(),平均報酬率,平均標準差))</f>
        <v>154.5718760252679</v>
      </c>
      <c r="H471" s="2">
        <f ca="1">表格1[[#This Row],[第5年]]*(1+_xlfn.NORM.INV(RAND(),平均報酬率,平均標準差))</f>
        <v>172.36503297104903</v>
      </c>
      <c r="I471" s="2">
        <f ca="1">表格1[[#This Row],[第6年]]*(1+_xlfn.NORM.INV(RAND(),平均報酬率,平均標準差))</f>
        <v>191.80677638735142</v>
      </c>
      <c r="J471" s="2">
        <f ca="1">表格1[[#This Row],[第7年]]*(1+_xlfn.NORM.INV(RAND(),平均報酬率,平均標準差))</f>
        <v>216.04158199303021</v>
      </c>
      <c r="K471" s="2">
        <f ca="1">表格1[[#This Row],[第8年]]*(1+_xlfn.NORM.INV(RAND(),平均報酬率,平均標準差))</f>
        <v>229.541729966693</v>
      </c>
      <c r="L471" s="2">
        <f ca="1">表格1[[#This Row],[第9年]]*(1+_xlfn.NORM.INV(RAND(),平均報酬率,平均標準差))</f>
        <v>246.31390120644298</v>
      </c>
    </row>
    <row r="472" spans="1:12" x14ac:dyDescent="0.25">
      <c r="A472" s="1">
        <v>444</v>
      </c>
      <c r="B472" s="1">
        <f t="shared" si="6"/>
        <v>100</v>
      </c>
      <c r="C472" s="2">
        <f ca="1">表格1[[#This Row],[期初]]*(1+_xlfn.NORM.INV(RAND(),平均報酬率,平均標準差))</f>
        <v>106.57249472404449</v>
      </c>
      <c r="D472" s="2">
        <f ca="1">表格1[[#This Row],[第1年]]*(1+_xlfn.NORM.INV(RAND(),平均報酬率,平均標準差))</f>
        <v>110.69071508500609</v>
      </c>
      <c r="E472" s="2">
        <f ca="1">表格1[[#This Row],[第2年]]*(1+_xlfn.NORM.INV(RAND(),平均報酬率,平均標準差))</f>
        <v>112.7640480178506</v>
      </c>
      <c r="F472" s="2">
        <f ca="1">表格1[[#This Row],[第3年]]*(1+_xlfn.NORM.INV(RAND(),平均報酬率,平均標準差))</f>
        <v>127.26837932172479</v>
      </c>
      <c r="G472" s="2">
        <f ca="1">表格1[[#This Row],[第4年]]*(1+_xlfn.NORM.INV(RAND(),平均報酬率,平均標準差))</f>
        <v>130.75493937048083</v>
      </c>
      <c r="H472" s="2">
        <f ca="1">表格1[[#This Row],[第5年]]*(1+_xlfn.NORM.INV(RAND(),平均報酬率,平均標準差))</f>
        <v>147.69649734459065</v>
      </c>
      <c r="I472" s="2">
        <f ca="1">表格1[[#This Row],[第6年]]*(1+_xlfn.NORM.INV(RAND(),平均報酬率,平均標準差))</f>
        <v>144.55559859112222</v>
      </c>
      <c r="J472" s="2">
        <f ca="1">表格1[[#This Row],[第7年]]*(1+_xlfn.NORM.INV(RAND(),平均報酬率,平均標準差))</f>
        <v>150.5352710738303</v>
      </c>
      <c r="K472" s="2">
        <f ca="1">表格1[[#This Row],[第8年]]*(1+_xlfn.NORM.INV(RAND(),平均報酬率,平均標準差))</f>
        <v>146.112499429493</v>
      </c>
      <c r="L472" s="2">
        <f ca="1">表格1[[#This Row],[第9年]]*(1+_xlfn.NORM.INV(RAND(),平均報酬率,平均標準差))</f>
        <v>144.01941476850033</v>
      </c>
    </row>
    <row r="473" spans="1:12" x14ac:dyDescent="0.25">
      <c r="A473" s="1">
        <v>445</v>
      </c>
      <c r="B473" s="1">
        <f t="shared" si="6"/>
        <v>100</v>
      </c>
      <c r="C473" s="2">
        <f ca="1">表格1[[#This Row],[期初]]*(1+_xlfn.NORM.INV(RAND(),平均報酬率,平均標準差))</f>
        <v>111.60163463770405</v>
      </c>
      <c r="D473" s="2">
        <f ca="1">表格1[[#This Row],[第1年]]*(1+_xlfn.NORM.INV(RAND(),平均報酬率,平均標準差))</f>
        <v>124.84252925611355</v>
      </c>
      <c r="E473" s="2">
        <f ca="1">表格1[[#This Row],[第2年]]*(1+_xlfn.NORM.INV(RAND(),平均報酬率,平均標準差))</f>
        <v>145.63569798531776</v>
      </c>
      <c r="F473" s="2">
        <f ca="1">表格1[[#This Row],[第3年]]*(1+_xlfn.NORM.INV(RAND(),平均報酬率,平均標準差))</f>
        <v>158.04788616491183</v>
      </c>
      <c r="G473" s="2">
        <f ca="1">表格1[[#This Row],[第4年]]*(1+_xlfn.NORM.INV(RAND(),平均報酬率,平均標準差))</f>
        <v>175.66366134623723</v>
      </c>
      <c r="H473" s="2">
        <f ca="1">表格1[[#This Row],[第5年]]*(1+_xlfn.NORM.INV(RAND(),平均報酬率,平均標準差))</f>
        <v>185.59998407360175</v>
      </c>
      <c r="I473" s="2">
        <f ca="1">表格1[[#This Row],[第6年]]*(1+_xlfn.NORM.INV(RAND(),平均報酬率,平均標準差))</f>
        <v>194.22495482195484</v>
      </c>
      <c r="J473" s="2">
        <f ca="1">表格1[[#This Row],[第7年]]*(1+_xlfn.NORM.INV(RAND(),平均報酬率,平均標準差))</f>
        <v>217.77133486896651</v>
      </c>
      <c r="K473" s="2">
        <f ca="1">表格1[[#This Row],[第8年]]*(1+_xlfn.NORM.INV(RAND(),平均報酬率,平均標準差))</f>
        <v>240.37252687750134</v>
      </c>
      <c r="L473" s="2">
        <f ca="1">表格1[[#This Row],[第9年]]*(1+_xlfn.NORM.INV(RAND(),平均報酬率,平均標準差))</f>
        <v>277.48114755165068</v>
      </c>
    </row>
    <row r="474" spans="1:12" x14ac:dyDescent="0.25">
      <c r="A474" s="1">
        <v>446</v>
      </c>
      <c r="B474" s="1">
        <f t="shared" si="6"/>
        <v>100</v>
      </c>
      <c r="C474" s="2">
        <f ca="1">表格1[[#This Row],[期初]]*(1+_xlfn.NORM.INV(RAND(),平均報酬率,平均標準差))</f>
        <v>110.01027444046679</v>
      </c>
      <c r="D474" s="2">
        <f ca="1">表格1[[#This Row],[第1年]]*(1+_xlfn.NORM.INV(RAND(),平均報酬率,平均標準差))</f>
        <v>123.02540138911678</v>
      </c>
      <c r="E474" s="2">
        <f ca="1">表格1[[#This Row],[第2年]]*(1+_xlfn.NORM.INV(RAND(),平均報酬率,平均標準差))</f>
        <v>138.06510309247412</v>
      </c>
      <c r="F474" s="2">
        <f ca="1">表格1[[#This Row],[第3年]]*(1+_xlfn.NORM.INV(RAND(),平均報酬率,平均標準差))</f>
        <v>154.08168108595953</v>
      </c>
      <c r="G474" s="2">
        <f ca="1">表格1[[#This Row],[第4年]]*(1+_xlfn.NORM.INV(RAND(),平均報酬率,平均標準差))</f>
        <v>154.6671780593409</v>
      </c>
      <c r="H474" s="2">
        <f ca="1">表格1[[#This Row],[第5年]]*(1+_xlfn.NORM.INV(RAND(),平均報酬率,平均標準差))</f>
        <v>165.00005493788288</v>
      </c>
      <c r="I474" s="2">
        <f ca="1">表格1[[#This Row],[第6年]]*(1+_xlfn.NORM.INV(RAND(),平均報酬率,平均標準差))</f>
        <v>189.02417599789413</v>
      </c>
      <c r="J474" s="2">
        <f ca="1">表格1[[#This Row],[第7年]]*(1+_xlfn.NORM.INV(RAND(),平均報酬率,平均標準差))</f>
        <v>194.81004777777744</v>
      </c>
      <c r="K474" s="2">
        <f ca="1">表格1[[#This Row],[第8年]]*(1+_xlfn.NORM.INV(RAND(),平均報酬率,平均標準差))</f>
        <v>206.37917335789683</v>
      </c>
      <c r="L474" s="2">
        <f ca="1">表格1[[#This Row],[第9年]]*(1+_xlfn.NORM.INV(RAND(),平均報酬率,平均標準差))</f>
        <v>220.97203864693284</v>
      </c>
    </row>
    <row r="475" spans="1:12" x14ac:dyDescent="0.25">
      <c r="A475" s="1">
        <v>447</v>
      </c>
      <c r="B475" s="1">
        <f t="shared" si="6"/>
        <v>100</v>
      </c>
      <c r="C475" s="2">
        <f ca="1">表格1[[#This Row],[期初]]*(1+_xlfn.NORM.INV(RAND(),平均報酬率,平均標準差))</f>
        <v>105.58540471371076</v>
      </c>
      <c r="D475" s="2">
        <f ca="1">表格1[[#This Row],[第1年]]*(1+_xlfn.NORM.INV(RAND(),平均報酬率,平均標準差))</f>
        <v>113.92603448938985</v>
      </c>
      <c r="E475" s="2">
        <f ca="1">表格1[[#This Row],[第2年]]*(1+_xlfn.NORM.INV(RAND(),平均報酬率,平均標準差))</f>
        <v>109.43177781920727</v>
      </c>
      <c r="F475" s="2">
        <f ca="1">表格1[[#This Row],[第3年]]*(1+_xlfn.NORM.INV(RAND(),平均報酬率,平均標準差))</f>
        <v>111.32106633252226</v>
      </c>
      <c r="G475" s="2">
        <f ca="1">表格1[[#This Row],[第4年]]*(1+_xlfn.NORM.INV(RAND(),平均報酬率,平均標準差))</f>
        <v>113.13567396360381</v>
      </c>
      <c r="H475" s="2">
        <f ca="1">表格1[[#This Row],[第5年]]*(1+_xlfn.NORM.INV(RAND(),平均報酬率,平均標準差))</f>
        <v>116.77209432372155</v>
      </c>
      <c r="I475" s="2">
        <f ca="1">表格1[[#This Row],[第6年]]*(1+_xlfn.NORM.INV(RAND(),平均報酬率,平均標準差))</f>
        <v>132.9257144348912</v>
      </c>
      <c r="J475" s="2">
        <f ca="1">表格1[[#This Row],[第7年]]*(1+_xlfn.NORM.INV(RAND(),平均報酬率,平均標準差))</f>
        <v>135.66312567711404</v>
      </c>
      <c r="K475" s="2">
        <f ca="1">表格1[[#This Row],[第8年]]*(1+_xlfn.NORM.INV(RAND(),平均報酬率,平均標準差))</f>
        <v>159.53781377749556</v>
      </c>
      <c r="L475" s="2">
        <f ca="1">表格1[[#This Row],[第9年]]*(1+_xlfn.NORM.INV(RAND(),平均報酬率,平均標準差))</f>
        <v>178.45749135947133</v>
      </c>
    </row>
    <row r="476" spans="1:12" x14ac:dyDescent="0.25">
      <c r="A476" s="1">
        <v>448</v>
      </c>
      <c r="B476" s="1">
        <f t="shared" si="6"/>
        <v>100</v>
      </c>
      <c r="C476" s="2">
        <f ca="1">表格1[[#This Row],[期初]]*(1+_xlfn.NORM.INV(RAND(),平均報酬率,平均標準差))</f>
        <v>104.41304911738816</v>
      </c>
      <c r="D476" s="2">
        <f ca="1">表格1[[#This Row],[第1年]]*(1+_xlfn.NORM.INV(RAND(),平均報酬率,平均標準差))</f>
        <v>100.76329730408452</v>
      </c>
      <c r="E476" s="2">
        <f ca="1">表格1[[#This Row],[第2年]]*(1+_xlfn.NORM.INV(RAND(),平均報酬率,平均標準差))</f>
        <v>110.39985754572741</v>
      </c>
      <c r="F476" s="2">
        <f ca="1">表格1[[#This Row],[第3年]]*(1+_xlfn.NORM.INV(RAND(),平均報酬率,平均標準差))</f>
        <v>120.57357488909523</v>
      </c>
      <c r="G476" s="2">
        <f ca="1">表格1[[#This Row],[第4年]]*(1+_xlfn.NORM.INV(RAND(),平均報酬率,平均標準差))</f>
        <v>133.32851340065253</v>
      </c>
      <c r="H476" s="2">
        <f ca="1">表格1[[#This Row],[第5年]]*(1+_xlfn.NORM.INV(RAND(),平均報酬率,平均標準差))</f>
        <v>138.07215807165539</v>
      </c>
      <c r="I476" s="2">
        <f ca="1">表格1[[#This Row],[第6年]]*(1+_xlfn.NORM.INV(RAND(),平均報酬率,平均標準差))</f>
        <v>144.68958319115342</v>
      </c>
      <c r="J476" s="2">
        <f ca="1">表格1[[#This Row],[第7年]]*(1+_xlfn.NORM.INV(RAND(),平均報酬率,平均標準差))</f>
        <v>159.65721529894512</v>
      </c>
      <c r="K476" s="2">
        <f ca="1">表格1[[#This Row],[第8年]]*(1+_xlfn.NORM.INV(RAND(),平均報酬率,平均標準差))</f>
        <v>171.83784980270636</v>
      </c>
      <c r="L476" s="2">
        <f ca="1">表格1[[#This Row],[第9年]]*(1+_xlfn.NORM.INV(RAND(),平均報酬率,平均標準差))</f>
        <v>179.00759102761091</v>
      </c>
    </row>
    <row r="477" spans="1:12" x14ac:dyDescent="0.25">
      <c r="A477" s="1">
        <v>449</v>
      </c>
      <c r="B477" s="1">
        <f t="shared" ref="B477:B540" si="7">投入金額</f>
        <v>100</v>
      </c>
      <c r="C477" s="2">
        <f ca="1">表格1[[#This Row],[期初]]*(1+_xlfn.NORM.INV(RAND(),平均報酬率,平均標準差))</f>
        <v>116.1947401072425</v>
      </c>
      <c r="D477" s="2">
        <f ca="1">表格1[[#This Row],[第1年]]*(1+_xlfn.NORM.INV(RAND(),平均報酬率,平均標準差))</f>
        <v>133.99024247165835</v>
      </c>
      <c r="E477" s="2">
        <f ca="1">表格1[[#This Row],[第2年]]*(1+_xlfn.NORM.INV(RAND(),平均報酬率,平均標準差))</f>
        <v>148.78977083806112</v>
      </c>
      <c r="F477" s="2">
        <f ca="1">表格1[[#This Row],[第3年]]*(1+_xlfn.NORM.INV(RAND(),平均報酬率,平均標準差))</f>
        <v>157.26396910237537</v>
      </c>
      <c r="G477" s="2">
        <f ca="1">表格1[[#This Row],[第4年]]*(1+_xlfn.NORM.INV(RAND(),平均報酬率,平均標準差))</f>
        <v>174.90339160085486</v>
      </c>
      <c r="H477" s="2">
        <f ca="1">表格1[[#This Row],[第5年]]*(1+_xlfn.NORM.INV(RAND(),平均報酬率,平均標準差))</f>
        <v>176.6086959102764</v>
      </c>
      <c r="I477" s="2">
        <f ca="1">表格1[[#This Row],[第6年]]*(1+_xlfn.NORM.INV(RAND(),平均報酬率,平均標準差))</f>
        <v>199.06524560999128</v>
      </c>
      <c r="J477" s="2">
        <f ca="1">表格1[[#This Row],[第7年]]*(1+_xlfn.NORM.INV(RAND(),平均報酬率,平均標準差))</f>
        <v>198.2553189669112</v>
      </c>
      <c r="K477" s="2">
        <f ca="1">表格1[[#This Row],[第8年]]*(1+_xlfn.NORM.INV(RAND(),平均報酬率,平均標準差))</f>
        <v>217.58463077538849</v>
      </c>
      <c r="L477" s="2">
        <f ca="1">表格1[[#This Row],[第9年]]*(1+_xlfn.NORM.INV(RAND(),平均報酬率,平均標準差))</f>
        <v>248.66433351194306</v>
      </c>
    </row>
    <row r="478" spans="1:12" x14ac:dyDescent="0.25">
      <c r="A478" s="1">
        <v>450</v>
      </c>
      <c r="B478" s="1">
        <f t="shared" si="7"/>
        <v>100</v>
      </c>
      <c r="C478" s="2">
        <f ca="1">表格1[[#This Row],[期初]]*(1+_xlfn.NORM.INV(RAND(),平均報酬率,平均標準差))</f>
        <v>121.23726649873134</v>
      </c>
      <c r="D478" s="2">
        <f ca="1">表格1[[#This Row],[第1年]]*(1+_xlfn.NORM.INV(RAND(),平均報酬率,平均標準差))</f>
        <v>136.09838688674586</v>
      </c>
      <c r="E478" s="2">
        <f ca="1">表格1[[#This Row],[第2年]]*(1+_xlfn.NORM.INV(RAND(),平均報酬率,平均標準差))</f>
        <v>138.14771482887105</v>
      </c>
      <c r="F478" s="2">
        <f ca="1">表格1[[#This Row],[第3年]]*(1+_xlfn.NORM.INV(RAND(),平均報酬率,平均標準差))</f>
        <v>134.20078685654335</v>
      </c>
      <c r="G478" s="2">
        <f ca="1">表格1[[#This Row],[第4年]]*(1+_xlfn.NORM.INV(RAND(),平均報酬率,平均標準差))</f>
        <v>156.97142320957661</v>
      </c>
      <c r="H478" s="2">
        <f ca="1">表格1[[#This Row],[第5年]]*(1+_xlfn.NORM.INV(RAND(),平均報酬率,平均標準差))</f>
        <v>162.62977917692479</v>
      </c>
      <c r="I478" s="2">
        <f ca="1">表格1[[#This Row],[第6年]]*(1+_xlfn.NORM.INV(RAND(),平均報酬率,平均標準差))</f>
        <v>165.47140635461022</v>
      </c>
      <c r="J478" s="2">
        <f ca="1">表格1[[#This Row],[第7年]]*(1+_xlfn.NORM.INV(RAND(),平均報酬率,平均標準差))</f>
        <v>191.55529760096806</v>
      </c>
      <c r="K478" s="2">
        <f ca="1">表格1[[#This Row],[第8年]]*(1+_xlfn.NORM.INV(RAND(),平均報酬率,平均標準差))</f>
        <v>190.77210220119449</v>
      </c>
      <c r="L478" s="2">
        <f ca="1">表格1[[#This Row],[第9年]]*(1+_xlfn.NORM.INV(RAND(),平均報酬率,平均標準差))</f>
        <v>210.40773453224298</v>
      </c>
    </row>
    <row r="479" spans="1:12" x14ac:dyDescent="0.25">
      <c r="A479" s="1">
        <v>451</v>
      </c>
      <c r="B479" s="1">
        <f t="shared" si="7"/>
        <v>100</v>
      </c>
      <c r="C479" s="2">
        <f ca="1">表格1[[#This Row],[期初]]*(1+_xlfn.NORM.INV(RAND(),平均報酬率,平均標準差))</f>
        <v>108.65892851873262</v>
      </c>
      <c r="D479" s="2">
        <f ca="1">表格1[[#This Row],[第1年]]*(1+_xlfn.NORM.INV(RAND(),平均報酬率,平均標準差))</f>
        <v>123.41469372966493</v>
      </c>
      <c r="E479" s="2">
        <f ca="1">表格1[[#This Row],[第2年]]*(1+_xlfn.NORM.INV(RAND(),平均報酬率,平均標準差))</f>
        <v>124.92243341297311</v>
      </c>
      <c r="F479" s="2">
        <f ca="1">表格1[[#This Row],[第3年]]*(1+_xlfn.NORM.INV(RAND(),平均報酬率,平均標準差))</f>
        <v>132.75648030895709</v>
      </c>
      <c r="G479" s="2">
        <f ca="1">表格1[[#This Row],[第4年]]*(1+_xlfn.NORM.INV(RAND(),平均報酬率,平均標準差))</f>
        <v>134.76630046083915</v>
      </c>
      <c r="H479" s="2">
        <f ca="1">表格1[[#This Row],[第5年]]*(1+_xlfn.NORM.INV(RAND(),平均報酬率,平均標準差))</f>
        <v>151.04020941462227</v>
      </c>
      <c r="I479" s="2">
        <f ca="1">表格1[[#This Row],[第6年]]*(1+_xlfn.NORM.INV(RAND(),平均報酬率,平均標準差))</f>
        <v>163.6905127948441</v>
      </c>
      <c r="J479" s="2">
        <f ca="1">表格1[[#This Row],[第7年]]*(1+_xlfn.NORM.INV(RAND(),平均報酬率,平均標準差))</f>
        <v>196.47865708768936</v>
      </c>
      <c r="K479" s="2">
        <f ca="1">表格1[[#This Row],[第8年]]*(1+_xlfn.NORM.INV(RAND(),平均報酬率,平均標準差))</f>
        <v>227.10773780802398</v>
      </c>
      <c r="L479" s="2">
        <f ca="1">表格1[[#This Row],[第9年]]*(1+_xlfn.NORM.INV(RAND(),平均報酬率,平均標準差))</f>
        <v>219.7627287355528</v>
      </c>
    </row>
    <row r="480" spans="1:12" x14ac:dyDescent="0.25">
      <c r="A480" s="1">
        <v>452</v>
      </c>
      <c r="B480" s="1">
        <f t="shared" si="7"/>
        <v>100</v>
      </c>
      <c r="C480" s="2">
        <f ca="1">表格1[[#This Row],[期初]]*(1+_xlfn.NORM.INV(RAND(),平均報酬率,平均標準差))</f>
        <v>102.48572206121922</v>
      </c>
      <c r="D480" s="2">
        <f ca="1">表格1[[#This Row],[第1年]]*(1+_xlfn.NORM.INV(RAND(),平均報酬率,平均標準差))</f>
        <v>108.19934068244571</v>
      </c>
      <c r="E480" s="2">
        <f ca="1">表格1[[#This Row],[第2年]]*(1+_xlfn.NORM.INV(RAND(),平均報酬率,平均標準差))</f>
        <v>110.19051632826555</v>
      </c>
      <c r="F480" s="2">
        <f ca="1">表格1[[#This Row],[第3年]]*(1+_xlfn.NORM.INV(RAND(),平均報酬率,平均標準差))</f>
        <v>110.04718781298955</v>
      </c>
      <c r="G480" s="2">
        <f ca="1">表格1[[#This Row],[第4年]]*(1+_xlfn.NORM.INV(RAND(),平均報酬率,平均標準差))</f>
        <v>117.35441472671587</v>
      </c>
      <c r="H480" s="2">
        <f ca="1">表格1[[#This Row],[第5年]]*(1+_xlfn.NORM.INV(RAND(),平均報酬率,平均標準差))</f>
        <v>128.74794607701844</v>
      </c>
      <c r="I480" s="2">
        <f ca="1">表格1[[#This Row],[第6年]]*(1+_xlfn.NORM.INV(RAND(),平均報酬率,平均標準差))</f>
        <v>136.06106053469131</v>
      </c>
      <c r="J480" s="2">
        <f ca="1">表格1[[#This Row],[第7年]]*(1+_xlfn.NORM.INV(RAND(),平均報酬率,平均標準差))</f>
        <v>147.60420097462921</v>
      </c>
      <c r="K480" s="2">
        <f ca="1">表格1[[#This Row],[第8年]]*(1+_xlfn.NORM.INV(RAND(),平均報酬率,平均標準差))</f>
        <v>152.65167597307149</v>
      </c>
      <c r="L480" s="2">
        <f ca="1">表格1[[#This Row],[第9年]]*(1+_xlfn.NORM.INV(RAND(),平均報酬率,平均標準差))</f>
        <v>168.42939454900412</v>
      </c>
    </row>
    <row r="481" spans="1:12" x14ac:dyDescent="0.25">
      <c r="A481" s="1">
        <v>453</v>
      </c>
      <c r="B481" s="1">
        <f t="shared" si="7"/>
        <v>100</v>
      </c>
      <c r="C481" s="2">
        <f ca="1">表格1[[#This Row],[期初]]*(1+_xlfn.NORM.INV(RAND(),平均報酬率,平均標準差))</f>
        <v>109.70976965968215</v>
      </c>
      <c r="D481" s="2">
        <f ca="1">表格1[[#This Row],[第1年]]*(1+_xlfn.NORM.INV(RAND(),平均報酬率,平均標準差))</f>
        <v>117.30495545217047</v>
      </c>
      <c r="E481" s="2">
        <f ca="1">表格1[[#This Row],[第2年]]*(1+_xlfn.NORM.INV(RAND(),平均報酬率,平均標準差))</f>
        <v>138.10148881864964</v>
      </c>
      <c r="F481" s="2">
        <f ca="1">表格1[[#This Row],[第3年]]*(1+_xlfn.NORM.INV(RAND(),平均報酬率,平均標準差))</f>
        <v>158.49169526822755</v>
      </c>
      <c r="G481" s="2">
        <f ca="1">表格1[[#This Row],[第4年]]*(1+_xlfn.NORM.INV(RAND(),平均報酬率,平均標準差))</f>
        <v>176.41132913163773</v>
      </c>
      <c r="H481" s="2">
        <f ca="1">表格1[[#This Row],[第5年]]*(1+_xlfn.NORM.INV(RAND(),平均報酬率,平均標準差))</f>
        <v>191.54569545190515</v>
      </c>
      <c r="I481" s="2">
        <f ca="1">表格1[[#This Row],[第6年]]*(1+_xlfn.NORM.INV(RAND(),平均報酬率,平均標準差))</f>
        <v>214.00111148080478</v>
      </c>
      <c r="J481" s="2">
        <f ca="1">表格1[[#This Row],[第7年]]*(1+_xlfn.NORM.INV(RAND(),平均報酬率,平均標準差))</f>
        <v>233.27038714748764</v>
      </c>
      <c r="K481" s="2">
        <f ca="1">表格1[[#This Row],[第8年]]*(1+_xlfn.NORM.INV(RAND(),平均報酬率,平均標準差))</f>
        <v>243.8263319043333</v>
      </c>
      <c r="L481" s="2">
        <f ca="1">表格1[[#This Row],[第9年]]*(1+_xlfn.NORM.INV(RAND(),平均報酬率,平均標準差))</f>
        <v>269.53884141070029</v>
      </c>
    </row>
    <row r="482" spans="1:12" x14ac:dyDescent="0.25">
      <c r="A482" s="1">
        <v>454</v>
      </c>
      <c r="B482" s="1">
        <f t="shared" si="7"/>
        <v>100</v>
      </c>
      <c r="C482" s="2">
        <f ca="1">表格1[[#This Row],[期初]]*(1+_xlfn.NORM.INV(RAND(),平均報酬率,平均標準差))</f>
        <v>112.46339006921158</v>
      </c>
      <c r="D482" s="2">
        <f ca="1">表格1[[#This Row],[第1年]]*(1+_xlfn.NORM.INV(RAND(),平均報酬率,平均標準差))</f>
        <v>114.08277304953398</v>
      </c>
      <c r="E482" s="2">
        <f ca="1">表格1[[#This Row],[第2年]]*(1+_xlfn.NORM.INV(RAND(),平均報酬率,平均標準差))</f>
        <v>131.67837962130304</v>
      </c>
      <c r="F482" s="2">
        <f ca="1">表格1[[#This Row],[第3年]]*(1+_xlfn.NORM.INV(RAND(),平均報酬率,平均標準差))</f>
        <v>149.03418887774632</v>
      </c>
      <c r="G482" s="2">
        <f ca="1">表格1[[#This Row],[第4年]]*(1+_xlfn.NORM.INV(RAND(),平均報酬率,平均標準差))</f>
        <v>170.22420078552344</v>
      </c>
      <c r="H482" s="2">
        <f ca="1">表格1[[#This Row],[第5年]]*(1+_xlfn.NORM.INV(RAND(),平均報酬率,平均標準差))</f>
        <v>180.70970212493589</v>
      </c>
      <c r="I482" s="2">
        <f ca="1">表格1[[#This Row],[第6年]]*(1+_xlfn.NORM.INV(RAND(),平均報酬率,平均標準差))</f>
        <v>179.62096632133449</v>
      </c>
      <c r="J482" s="2">
        <f ca="1">表格1[[#This Row],[第7年]]*(1+_xlfn.NORM.INV(RAND(),平均報酬率,平均標準差))</f>
        <v>189.25490608620186</v>
      </c>
      <c r="K482" s="2">
        <f ca="1">表格1[[#This Row],[第8年]]*(1+_xlfn.NORM.INV(RAND(),平均報酬率,平均標準差))</f>
        <v>222.67191538143248</v>
      </c>
      <c r="L482" s="2">
        <f ca="1">表格1[[#This Row],[第9年]]*(1+_xlfn.NORM.INV(RAND(),平均報酬率,平均標準差))</f>
        <v>237.56814202800581</v>
      </c>
    </row>
    <row r="483" spans="1:12" x14ac:dyDescent="0.25">
      <c r="A483" s="1">
        <v>455</v>
      </c>
      <c r="B483" s="1">
        <f t="shared" si="7"/>
        <v>100</v>
      </c>
      <c r="C483" s="2">
        <f ca="1">表格1[[#This Row],[期初]]*(1+_xlfn.NORM.INV(RAND(),平均報酬率,平均標準差))</f>
        <v>104.66700008844529</v>
      </c>
      <c r="D483" s="2">
        <f ca="1">表格1[[#This Row],[第1年]]*(1+_xlfn.NORM.INV(RAND(),平均報酬率,平均標準差))</f>
        <v>113.90246168616066</v>
      </c>
      <c r="E483" s="2">
        <f ca="1">表格1[[#This Row],[第2年]]*(1+_xlfn.NORM.INV(RAND(),平均報酬率,平均標準差))</f>
        <v>129.91987057292224</v>
      </c>
      <c r="F483" s="2">
        <f ca="1">表格1[[#This Row],[第3年]]*(1+_xlfn.NORM.INV(RAND(),平均報酬率,平均標準差))</f>
        <v>138.92234312693245</v>
      </c>
      <c r="G483" s="2">
        <f ca="1">表格1[[#This Row],[第4年]]*(1+_xlfn.NORM.INV(RAND(),平均報酬率,平均標準差))</f>
        <v>151.25123657920594</v>
      </c>
      <c r="H483" s="2">
        <f ca="1">表格1[[#This Row],[第5年]]*(1+_xlfn.NORM.INV(RAND(),平均報酬率,平均標準差))</f>
        <v>149.06997216179755</v>
      </c>
      <c r="I483" s="2">
        <f ca="1">表格1[[#This Row],[第6年]]*(1+_xlfn.NORM.INV(RAND(),平均報酬率,平均標準差))</f>
        <v>158.58798922431606</v>
      </c>
      <c r="J483" s="2">
        <f ca="1">表格1[[#This Row],[第7年]]*(1+_xlfn.NORM.INV(RAND(),平均報酬率,平均標準差))</f>
        <v>168.24480676769699</v>
      </c>
      <c r="K483" s="2">
        <f ca="1">表格1[[#This Row],[第8年]]*(1+_xlfn.NORM.INV(RAND(),平均報酬率,平均標準差))</f>
        <v>179.59076604961132</v>
      </c>
      <c r="L483" s="2">
        <f ca="1">表格1[[#This Row],[第9年]]*(1+_xlfn.NORM.INV(RAND(),平均報酬率,平均標準差))</f>
        <v>196.52019658969508</v>
      </c>
    </row>
    <row r="484" spans="1:12" x14ac:dyDescent="0.25">
      <c r="A484" s="1">
        <v>456</v>
      </c>
      <c r="B484" s="1">
        <f t="shared" si="7"/>
        <v>100</v>
      </c>
      <c r="C484" s="2">
        <f ca="1">表格1[[#This Row],[期初]]*(1+_xlfn.NORM.INV(RAND(),平均報酬率,平均標準差))</f>
        <v>112.09630145263991</v>
      </c>
      <c r="D484" s="2">
        <f ca="1">表格1[[#This Row],[第1年]]*(1+_xlfn.NORM.INV(RAND(),平均報酬率,平均標準差))</f>
        <v>124.85592247704558</v>
      </c>
      <c r="E484" s="2">
        <f ca="1">表格1[[#This Row],[第2年]]*(1+_xlfn.NORM.INV(RAND(),平均報酬率,平均標準差))</f>
        <v>141.6759570381877</v>
      </c>
      <c r="F484" s="2">
        <f ca="1">表格1[[#This Row],[第3年]]*(1+_xlfn.NORM.INV(RAND(),平均報酬率,平均標準差))</f>
        <v>155.54679362909505</v>
      </c>
      <c r="G484" s="2">
        <f ca="1">表格1[[#This Row],[第4年]]*(1+_xlfn.NORM.INV(RAND(),平均報酬率,平均標準差))</f>
        <v>158.07282171686614</v>
      </c>
      <c r="H484" s="2">
        <f ca="1">表格1[[#This Row],[第5年]]*(1+_xlfn.NORM.INV(RAND(),平均報酬率,平均標準差))</f>
        <v>184.7256855954044</v>
      </c>
      <c r="I484" s="2">
        <f ca="1">表格1[[#This Row],[第6年]]*(1+_xlfn.NORM.INV(RAND(),平均報酬率,平均標準差))</f>
        <v>211.02625854143577</v>
      </c>
      <c r="J484" s="2">
        <f ca="1">表格1[[#This Row],[第7年]]*(1+_xlfn.NORM.INV(RAND(),平均報酬率,平均標準差))</f>
        <v>218.89690573318825</v>
      </c>
      <c r="K484" s="2">
        <f ca="1">表格1[[#This Row],[第8年]]*(1+_xlfn.NORM.INV(RAND(),平均報酬率,平均標準差))</f>
        <v>250.51791074488852</v>
      </c>
      <c r="L484" s="2">
        <f ca="1">表格1[[#This Row],[第9年]]*(1+_xlfn.NORM.INV(RAND(),平均報酬率,平均標準差))</f>
        <v>290.44786468862009</v>
      </c>
    </row>
    <row r="485" spans="1:12" x14ac:dyDescent="0.25">
      <c r="A485" s="1">
        <v>457</v>
      </c>
      <c r="B485" s="1">
        <f t="shared" si="7"/>
        <v>100</v>
      </c>
      <c r="C485" s="2">
        <f ca="1">表格1[[#This Row],[期初]]*(1+_xlfn.NORM.INV(RAND(),平均報酬率,平均標準差))</f>
        <v>113.81901730009272</v>
      </c>
      <c r="D485" s="2">
        <f ca="1">表格1[[#This Row],[第1年]]*(1+_xlfn.NORM.INV(RAND(),平均報酬率,平均標準差))</f>
        <v>114.94508343356227</v>
      </c>
      <c r="E485" s="2">
        <f ca="1">表格1[[#This Row],[第2年]]*(1+_xlfn.NORM.INV(RAND(),平均報酬率,平均標準差))</f>
        <v>127.70108193496161</v>
      </c>
      <c r="F485" s="2">
        <f ca="1">表格1[[#This Row],[第3年]]*(1+_xlfn.NORM.INV(RAND(),平均報酬率,平均標準差))</f>
        <v>134.03982196954257</v>
      </c>
      <c r="G485" s="2">
        <f ca="1">表格1[[#This Row],[第4年]]*(1+_xlfn.NORM.INV(RAND(),平均報酬率,平均標準差))</f>
        <v>143.90638413386665</v>
      </c>
      <c r="H485" s="2">
        <f ca="1">表格1[[#This Row],[第5年]]*(1+_xlfn.NORM.INV(RAND(),平均報酬率,平均標準差))</f>
        <v>159.34778571971475</v>
      </c>
      <c r="I485" s="2">
        <f ca="1">表格1[[#This Row],[第6年]]*(1+_xlfn.NORM.INV(RAND(),平均報酬率,平均標準差))</f>
        <v>168.12049679758613</v>
      </c>
      <c r="J485" s="2">
        <f ca="1">表格1[[#This Row],[第7年]]*(1+_xlfn.NORM.INV(RAND(),平均報酬率,平均標準差))</f>
        <v>173.84027485159541</v>
      </c>
      <c r="K485" s="2">
        <f ca="1">表格1[[#This Row],[第8年]]*(1+_xlfn.NORM.INV(RAND(),平均報酬率,平均標準差))</f>
        <v>194.09781805134168</v>
      </c>
      <c r="L485" s="2">
        <f ca="1">表格1[[#This Row],[第9年]]*(1+_xlfn.NORM.INV(RAND(),平均報酬率,平均標準差))</f>
        <v>207.12052975610104</v>
      </c>
    </row>
    <row r="486" spans="1:12" x14ac:dyDescent="0.25">
      <c r="A486" s="1">
        <v>458</v>
      </c>
      <c r="B486" s="1">
        <f t="shared" si="7"/>
        <v>100</v>
      </c>
      <c r="C486" s="2">
        <f ca="1">表格1[[#This Row],[期初]]*(1+_xlfn.NORM.INV(RAND(),平均報酬率,平均標準差))</f>
        <v>114.6721651754868</v>
      </c>
      <c r="D486" s="2">
        <f ca="1">表格1[[#This Row],[第1年]]*(1+_xlfn.NORM.INV(RAND(),平均報酬率,平均標準差))</f>
        <v>135.09822839712217</v>
      </c>
      <c r="E486" s="2">
        <f ca="1">表格1[[#This Row],[第2年]]*(1+_xlfn.NORM.INV(RAND(),平均報酬率,平均標準差))</f>
        <v>147.89735842521682</v>
      </c>
      <c r="F486" s="2">
        <f ca="1">表格1[[#This Row],[第3年]]*(1+_xlfn.NORM.INV(RAND(),平均報酬率,平均標準差))</f>
        <v>161.68937840562066</v>
      </c>
      <c r="G486" s="2">
        <f ca="1">表格1[[#This Row],[第4年]]*(1+_xlfn.NORM.INV(RAND(),平均報酬率,平均標準差))</f>
        <v>182.12241588958483</v>
      </c>
      <c r="H486" s="2">
        <f ca="1">表格1[[#This Row],[第5年]]*(1+_xlfn.NORM.INV(RAND(),平均報酬率,平均標準差))</f>
        <v>208.6080190358532</v>
      </c>
      <c r="I486" s="2">
        <f ca="1">表格1[[#This Row],[第6年]]*(1+_xlfn.NORM.INV(RAND(),平均報酬率,平均標準差))</f>
        <v>255.90266751828304</v>
      </c>
      <c r="J486" s="2">
        <f ca="1">表格1[[#This Row],[第7年]]*(1+_xlfn.NORM.INV(RAND(),平均報酬率,平均標準差))</f>
        <v>291.77617817324034</v>
      </c>
      <c r="K486" s="2">
        <f ca="1">表格1[[#This Row],[第8年]]*(1+_xlfn.NORM.INV(RAND(),平均報酬率,平均標準差))</f>
        <v>314.69922717603913</v>
      </c>
      <c r="L486" s="2">
        <f ca="1">表格1[[#This Row],[第9年]]*(1+_xlfn.NORM.INV(RAND(),平均報酬率,平均標準差))</f>
        <v>318.44843707388424</v>
      </c>
    </row>
    <row r="487" spans="1:12" x14ac:dyDescent="0.25">
      <c r="A487" s="1">
        <v>459</v>
      </c>
      <c r="B487" s="1">
        <f t="shared" si="7"/>
        <v>100</v>
      </c>
      <c r="C487" s="2">
        <f ca="1">表格1[[#This Row],[期初]]*(1+_xlfn.NORM.INV(RAND(),平均報酬率,平均標準差))</f>
        <v>105.83756895829444</v>
      </c>
      <c r="D487" s="2">
        <f ca="1">表格1[[#This Row],[第1年]]*(1+_xlfn.NORM.INV(RAND(),平均報酬率,平均標準差))</f>
        <v>117.44065638927823</v>
      </c>
      <c r="E487" s="2">
        <f ca="1">表格1[[#This Row],[第2年]]*(1+_xlfn.NORM.INV(RAND(),平均報酬率,平均標準差))</f>
        <v>117.62224420894728</v>
      </c>
      <c r="F487" s="2">
        <f ca="1">表格1[[#This Row],[第3年]]*(1+_xlfn.NORM.INV(RAND(),平均報酬率,平均標準差))</f>
        <v>115.55872687430362</v>
      </c>
      <c r="G487" s="2">
        <f ca="1">表格1[[#This Row],[第4年]]*(1+_xlfn.NORM.INV(RAND(),平均報酬率,平均標準差))</f>
        <v>119.90172579091337</v>
      </c>
      <c r="H487" s="2">
        <f ca="1">表格1[[#This Row],[第5年]]*(1+_xlfn.NORM.INV(RAND(),平均報酬率,平均標準差))</f>
        <v>112.76526268981037</v>
      </c>
      <c r="I487" s="2">
        <f ca="1">表格1[[#This Row],[第6年]]*(1+_xlfn.NORM.INV(RAND(),平均報酬率,平均標準差))</f>
        <v>125.10316752740377</v>
      </c>
      <c r="J487" s="2">
        <f ca="1">表格1[[#This Row],[第7年]]*(1+_xlfn.NORM.INV(RAND(),平均報酬率,平均標準差))</f>
        <v>126.20514589474598</v>
      </c>
      <c r="K487" s="2">
        <f ca="1">表格1[[#This Row],[第8年]]*(1+_xlfn.NORM.INV(RAND(),平均報酬率,平均標準差))</f>
        <v>135.06653078598308</v>
      </c>
      <c r="L487" s="2">
        <f ca="1">表格1[[#This Row],[第9年]]*(1+_xlfn.NORM.INV(RAND(),平均報酬率,平均標準差))</f>
        <v>152.67437804572214</v>
      </c>
    </row>
    <row r="488" spans="1:12" x14ac:dyDescent="0.25">
      <c r="A488" s="1">
        <v>460</v>
      </c>
      <c r="B488" s="1">
        <f t="shared" si="7"/>
        <v>100</v>
      </c>
      <c r="C488" s="2">
        <f ca="1">表格1[[#This Row],[期初]]*(1+_xlfn.NORM.INV(RAND(),平均報酬率,平均標準差))</f>
        <v>102.44808549488469</v>
      </c>
      <c r="D488" s="2">
        <f ca="1">表格1[[#This Row],[第1年]]*(1+_xlfn.NORM.INV(RAND(),平均報酬率,平均標準差))</f>
        <v>111.57509706486951</v>
      </c>
      <c r="E488" s="2">
        <f ca="1">表格1[[#This Row],[第2年]]*(1+_xlfn.NORM.INV(RAND(),平均報酬率,平均標準差))</f>
        <v>114.82989066430122</v>
      </c>
      <c r="F488" s="2">
        <f ca="1">表格1[[#This Row],[第3年]]*(1+_xlfn.NORM.INV(RAND(),平均報酬率,平均標準差))</f>
        <v>125.82481742487049</v>
      </c>
      <c r="G488" s="2">
        <f ca="1">表格1[[#This Row],[第4年]]*(1+_xlfn.NORM.INV(RAND(),平均報酬率,平均標準差))</f>
        <v>137.61331976309768</v>
      </c>
      <c r="H488" s="2">
        <f ca="1">表格1[[#This Row],[第5年]]*(1+_xlfn.NORM.INV(RAND(),平均報酬率,平均標準差))</f>
        <v>157.34040359299271</v>
      </c>
      <c r="I488" s="2">
        <f ca="1">表格1[[#This Row],[第6年]]*(1+_xlfn.NORM.INV(RAND(),平均報酬率,平均標準差))</f>
        <v>182.32501677575044</v>
      </c>
      <c r="J488" s="2">
        <f ca="1">表格1[[#This Row],[第7年]]*(1+_xlfn.NORM.INV(RAND(),平均報酬率,平均標準差))</f>
        <v>218.54158599283019</v>
      </c>
      <c r="K488" s="2">
        <f ca="1">表格1[[#This Row],[第8年]]*(1+_xlfn.NORM.INV(RAND(),平均報酬率,平均標準差))</f>
        <v>253.11047534698719</v>
      </c>
      <c r="L488" s="2">
        <f ca="1">表格1[[#This Row],[第9年]]*(1+_xlfn.NORM.INV(RAND(),平均報酬率,平均標準差))</f>
        <v>260.93853579864202</v>
      </c>
    </row>
    <row r="489" spans="1:12" x14ac:dyDescent="0.25">
      <c r="A489" s="1">
        <v>461</v>
      </c>
      <c r="B489" s="1">
        <f t="shared" si="7"/>
        <v>100</v>
      </c>
      <c r="C489" s="2">
        <f ca="1">表格1[[#This Row],[期初]]*(1+_xlfn.NORM.INV(RAND(),平均報酬率,平均標準差))</f>
        <v>113.38941565535794</v>
      </c>
      <c r="D489" s="2">
        <f ca="1">表格1[[#This Row],[第1年]]*(1+_xlfn.NORM.INV(RAND(),平均報酬率,平均標準差))</f>
        <v>131.19596106976755</v>
      </c>
      <c r="E489" s="2">
        <f ca="1">表格1[[#This Row],[第2年]]*(1+_xlfn.NORM.INV(RAND(),平均報酬率,平均標準差))</f>
        <v>141.94469744427221</v>
      </c>
      <c r="F489" s="2">
        <f ca="1">表格1[[#This Row],[第3年]]*(1+_xlfn.NORM.INV(RAND(),平均報酬率,平均標準差))</f>
        <v>168.50665625990408</v>
      </c>
      <c r="G489" s="2">
        <f ca="1">表格1[[#This Row],[第4年]]*(1+_xlfn.NORM.INV(RAND(),平均報酬率,平均標準差))</f>
        <v>191.68182538512667</v>
      </c>
      <c r="H489" s="2">
        <f ca="1">表格1[[#This Row],[第5年]]*(1+_xlfn.NORM.INV(RAND(),平均報酬率,平均標準差))</f>
        <v>214.85741635170936</v>
      </c>
      <c r="I489" s="2">
        <f ca="1">表格1[[#This Row],[第6年]]*(1+_xlfn.NORM.INV(RAND(),平均報酬率,平均標準差))</f>
        <v>226.65402050009217</v>
      </c>
      <c r="J489" s="2">
        <f ca="1">表格1[[#This Row],[第7年]]*(1+_xlfn.NORM.INV(RAND(),平均報酬率,平均標準差))</f>
        <v>262.65450626933472</v>
      </c>
      <c r="K489" s="2">
        <f ca="1">表格1[[#This Row],[第8年]]*(1+_xlfn.NORM.INV(RAND(),平均報酬率,平均標準差))</f>
        <v>293.38598295316569</v>
      </c>
      <c r="L489" s="2">
        <f ca="1">表格1[[#This Row],[第9年]]*(1+_xlfn.NORM.INV(RAND(),平均報酬率,平均標準差))</f>
        <v>327.48846238235637</v>
      </c>
    </row>
    <row r="490" spans="1:12" x14ac:dyDescent="0.25">
      <c r="A490" s="1">
        <v>462</v>
      </c>
      <c r="B490" s="1">
        <f t="shared" si="7"/>
        <v>100</v>
      </c>
      <c r="C490" s="2">
        <f ca="1">表格1[[#This Row],[期初]]*(1+_xlfn.NORM.INV(RAND(),平均報酬率,平均標準差))</f>
        <v>110.54597860725046</v>
      </c>
      <c r="D490" s="2">
        <f ca="1">表格1[[#This Row],[第1年]]*(1+_xlfn.NORM.INV(RAND(),平均報酬率,平均標準差))</f>
        <v>129.15751902620619</v>
      </c>
      <c r="E490" s="2">
        <f ca="1">表格1[[#This Row],[第2年]]*(1+_xlfn.NORM.INV(RAND(),平均報酬率,平均標準差))</f>
        <v>136.51053725790578</v>
      </c>
      <c r="F490" s="2">
        <f ca="1">表格1[[#This Row],[第3年]]*(1+_xlfn.NORM.INV(RAND(),平均報酬率,平均標準差))</f>
        <v>151.30639768241568</v>
      </c>
      <c r="G490" s="2">
        <f ca="1">表格1[[#This Row],[第4年]]*(1+_xlfn.NORM.INV(RAND(),平均報酬率,平均標準差))</f>
        <v>153.71526636463062</v>
      </c>
      <c r="H490" s="2">
        <f ca="1">表格1[[#This Row],[第5年]]*(1+_xlfn.NORM.INV(RAND(),平均報酬率,平均標準差))</f>
        <v>153.89340528724995</v>
      </c>
      <c r="I490" s="2">
        <f ca="1">表格1[[#This Row],[第6年]]*(1+_xlfn.NORM.INV(RAND(),平均報酬率,平均標準差))</f>
        <v>161.44681163151822</v>
      </c>
      <c r="J490" s="2">
        <f ca="1">表格1[[#This Row],[第7年]]*(1+_xlfn.NORM.INV(RAND(),平均報酬率,平均標準差))</f>
        <v>171.5541775299682</v>
      </c>
      <c r="K490" s="2">
        <f ca="1">表格1[[#This Row],[第8年]]*(1+_xlfn.NORM.INV(RAND(),平均報酬率,平均標準差))</f>
        <v>159.46796273297019</v>
      </c>
      <c r="L490" s="2">
        <f ca="1">表格1[[#This Row],[第9年]]*(1+_xlfn.NORM.INV(RAND(),平均報酬率,平均標準差))</f>
        <v>167.01525052480019</v>
      </c>
    </row>
    <row r="491" spans="1:12" x14ac:dyDescent="0.25">
      <c r="A491" s="1">
        <v>463</v>
      </c>
      <c r="B491" s="1">
        <f t="shared" si="7"/>
        <v>100</v>
      </c>
      <c r="C491" s="2">
        <f ca="1">表格1[[#This Row],[期初]]*(1+_xlfn.NORM.INV(RAND(),平均報酬率,平均標準差))</f>
        <v>103.94175427100181</v>
      </c>
      <c r="D491" s="2">
        <f ca="1">表格1[[#This Row],[第1年]]*(1+_xlfn.NORM.INV(RAND(),平均報酬率,平均標準差))</f>
        <v>109.38442427758018</v>
      </c>
      <c r="E491" s="2">
        <f ca="1">表格1[[#This Row],[第2年]]*(1+_xlfn.NORM.INV(RAND(),平均報酬率,平均標準差))</f>
        <v>118.89176363038405</v>
      </c>
      <c r="F491" s="2">
        <f ca="1">表格1[[#This Row],[第3年]]*(1+_xlfn.NORM.INV(RAND(),平均報酬率,平均標準差))</f>
        <v>125.57644144419031</v>
      </c>
      <c r="G491" s="2">
        <f ca="1">表格1[[#This Row],[第4年]]*(1+_xlfn.NORM.INV(RAND(),平均報酬率,平均標準差))</f>
        <v>139.54126578200868</v>
      </c>
      <c r="H491" s="2">
        <f ca="1">表格1[[#This Row],[第5年]]*(1+_xlfn.NORM.INV(RAND(),平均報酬率,平均標準差))</f>
        <v>141.14266366261546</v>
      </c>
      <c r="I491" s="2">
        <f ca="1">表格1[[#This Row],[第6年]]*(1+_xlfn.NORM.INV(RAND(),平均報酬率,平均標準差))</f>
        <v>156.44648357879294</v>
      </c>
      <c r="J491" s="2">
        <f ca="1">表格1[[#This Row],[第7年]]*(1+_xlfn.NORM.INV(RAND(),平均報酬率,平均標準差))</f>
        <v>173.01662505129056</v>
      </c>
      <c r="K491" s="2">
        <f ca="1">表格1[[#This Row],[第8年]]*(1+_xlfn.NORM.INV(RAND(),平均報酬率,平均標準差))</f>
        <v>188.36501068025049</v>
      </c>
      <c r="L491" s="2">
        <f ca="1">表格1[[#This Row],[第9年]]*(1+_xlfn.NORM.INV(RAND(),平均報酬率,平均標準差))</f>
        <v>192.49979359692668</v>
      </c>
    </row>
    <row r="492" spans="1:12" x14ac:dyDescent="0.25">
      <c r="A492" s="1">
        <v>464</v>
      </c>
      <c r="B492" s="1">
        <f t="shared" si="7"/>
        <v>100</v>
      </c>
      <c r="C492" s="2">
        <f ca="1">表格1[[#This Row],[期初]]*(1+_xlfn.NORM.INV(RAND(),平均報酬率,平均標準差))</f>
        <v>111.19825100899179</v>
      </c>
      <c r="D492" s="2">
        <f ca="1">表格1[[#This Row],[第1年]]*(1+_xlfn.NORM.INV(RAND(),平均報酬率,平均標準差))</f>
        <v>120.01431359210211</v>
      </c>
      <c r="E492" s="2">
        <f ca="1">表格1[[#This Row],[第2年]]*(1+_xlfn.NORM.INV(RAND(),平均報酬率,平均標準差))</f>
        <v>132.54441132986813</v>
      </c>
      <c r="F492" s="2">
        <f ca="1">表格1[[#This Row],[第3年]]*(1+_xlfn.NORM.INV(RAND(),平均報酬率,平均標準差))</f>
        <v>140.53416881272042</v>
      </c>
      <c r="G492" s="2">
        <f ca="1">表格1[[#This Row],[第4年]]*(1+_xlfn.NORM.INV(RAND(),平均報酬率,平均標準差))</f>
        <v>146.88955195072342</v>
      </c>
      <c r="H492" s="2">
        <f ca="1">表格1[[#This Row],[第5年]]*(1+_xlfn.NORM.INV(RAND(),平均報酬率,平均標準差))</f>
        <v>148.00490589967492</v>
      </c>
      <c r="I492" s="2">
        <f ca="1">表格1[[#This Row],[第6年]]*(1+_xlfn.NORM.INV(RAND(),平均報酬率,平均標準差))</f>
        <v>157.77350358476983</v>
      </c>
      <c r="J492" s="2">
        <f ca="1">表格1[[#This Row],[第7年]]*(1+_xlfn.NORM.INV(RAND(),平均報酬率,平均標準差))</f>
        <v>158.24442714452709</v>
      </c>
      <c r="K492" s="2">
        <f ca="1">表格1[[#This Row],[第8年]]*(1+_xlfn.NORM.INV(RAND(),平均報酬率,平均標準差))</f>
        <v>181.42602595248167</v>
      </c>
      <c r="L492" s="2">
        <f ca="1">表格1[[#This Row],[第9年]]*(1+_xlfn.NORM.INV(RAND(),平均報酬率,平均標準差))</f>
        <v>206.19711393655973</v>
      </c>
    </row>
    <row r="493" spans="1:12" x14ac:dyDescent="0.25">
      <c r="A493" s="1">
        <v>465</v>
      </c>
      <c r="B493" s="1">
        <f t="shared" si="7"/>
        <v>100</v>
      </c>
      <c r="C493" s="2">
        <f ca="1">表格1[[#This Row],[期初]]*(1+_xlfn.NORM.INV(RAND(),平均報酬率,平均標準差))</f>
        <v>113.44721048051269</v>
      </c>
      <c r="D493" s="2">
        <f ca="1">表格1[[#This Row],[第1年]]*(1+_xlfn.NORM.INV(RAND(),平均報酬率,平均標準差))</f>
        <v>121.32925695190937</v>
      </c>
      <c r="E493" s="2">
        <f ca="1">表格1[[#This Row],[第2年]]*(1+_xlfn.NORM.INV(RAND(),平均報酬率,平均標準差))</f>
        <v>128.32022278682001</v>
      </c>
      <c r="F493" s="2">
        <f ca="1">表格1[[#This Row],[第3年]]*(1+_xlfn.NORM.INV(RAND(),平均報酬率,平均標準差))</f>
        <v>130.30357150978895</v>
      </c>
      <c r="G493" s="2">
        <f ca="1">表格1[[#This Row],[第4年]]*(1+_xlfn.NORM.INV(RAND(),平均報酬率,平均標準差))</f>
        <v>124.63564867871227</v>
      </c>
      <c r="H493" s="2">
        <f ca="1">表格1[[#This Row],[第5年]]*(1+_xlfn.NORM.INV(RAND(),平均報酬率,平均標準差))</f>
        <v>150.53414875577371</v>
      </c>
      <c r="I493" s="2">
        <f ca="1">表格1[[#This Row],[第6年]]*(1+_xlfn.NORM.INV(RAND(),平均報酬率,平均標準差))</f>
        <v>170.23832677740947</v>
      </c>
      <c r="J493" s="2">
        <f ca="1">表格1[[#This Row],[第7年]]*(1+_xlfn.NORM.INV(RAND(),平均報酬率,平均標準差))</f>
        <v>186.96175131328556</v>
      </c>
      <c r="K493" s="2">
        <f ca="1">表格1[[#This Row],[第8年]]*(1+_xlfn.NORM.INV(RAND(),平均報酬率,平均標準差))</f>
        <v>201.54908389959544</v>
      </c>
      <c r="L493" s="2">
        <f ca="1">表格1[[#This Row],[第9年]]*(1+_xlfn.NORM.INV(RAND(),平均報酬率,平均標準差))</f>
        <v>228.16775669291255</v>
      </c>
    </row>
    <row r="494" spans="1:12" x14ac:dyDescent="0.25">
      <c r="A494" s="1">
        <v>466</v>
      </c>
      <c r="B494" s="1">
        <f t="shared" si="7"/>
        <v>100</v>
      </c>
      <c r="C494" s="2">
        <f ca="1">表格1[[#This Row],[期初]]*(1+_xlfn.NORM.INV(RAND(),平均報酬率,平均標準差))</f>
        <v>115.92097724757222</v>
      </c>
      <c r="D494" s="2">
        <f ca="1">表格1[[#This Row],[第1年]]*(1+_xlfn.NORM.INV(RAND(),平均報酬率,平均標準差))</f>
        <v>136.96673841107489</v>
      </c>
      <c r="E494" s="2">
        <f ca="1">表格1[[#This Row],[第2年]]*(1+_xlfn.NORM.INV(RAND(),平均報酬率,平均標準差))</f>
        <v>146.76452194492472</v>
      </c>
      <c r="F494" s="2">
        <f ca="1">表格1[[#This Row],[第3年]]*(1+_xlfn.NORM.INV(RAND(),平均報酬率,平均標準差))</f>
        <v>148.56767381453457</v>
      </c>
      <c r="G494" s="2">
        <f ca="1">表格1[[#This Row],[第4年]]*(1+_xlfn.NORM.INV(RAND(),平均報酬率,平均標準差))</f>
        <v>169.37121632950561</v>
      </c>
      <c r="H494" s="2">
        <f ca="1">表格1[[#This Row],[第5年]]*(1+_xlfn.NORM.INV(RAND(),平均報酬率,平均標準差))</f>
        <v>173.21093124512555</v>
      </c>
      <c r="I494" s="2">
        <f ca="1">表格1[[#This Row],[第6年]]*(1+_xlfn.NORM.INV(RAND(),平均報酬率,平均標準差))</f>
        <v>194.66122080786266</v>
      </c>
      <c r="J494" s="2">
        <f ca="1">表格1[[#This Row],[第7年]]*(1+_xlfn.NORM.INV(RAND(),平均報酬率,平均標準差))</f>
        <v>209.87648841003153</v>
      </c>
      <c r="K494" s="2">
        <f ca="1">表格1[[#This Row],[第8年]]*(1+_xlfn.NORM.INV(RAND(),平均報酬率,平均標準差))</f>
        <v>222.51686942428353</v>
      </c>
      <c r="L494" s="2">
        <f ca="1">表格1[[#This Row],[第9年]]*(1+_xlfn.NORM.INV(RAND(),平均報酬率,平均標準差))</f>
        <v>271.82397602023894</v>
      </c>
    </row>
    <row r="495" spans="1:12" x14ac:dyDescent="0.25">
      <c r="A495" s="1">
        <v>467</v>
      </c>
      <c r="B495" s="1">
        <f t="shared" si="7"/>
        <v>100</v>
      </c>
      <c r="C495" s="2">
        <f ca="1">表格1[[#This Row],[期初]]*(1+_xlfn.NORM.INV(RAND(),平均報酬率,平均標準差))</f>
        <v>99.270371802463714</v>
      </c>
      <c r="D495" s="2">
        <f ca="1">表格1[[#This Row],[第1年]]*(1+_xlfn.NORM.INV(RAND(),平均報酬率,平均標準差))</f>
        <v>110.29132929353327</v>
      </c>
      <c r="E495" s="2">
        <f ca="1">表格1[[#This Row],[第2年]]*(1+_xlfn.NORM.INV(RAND(),平均報酬率,平均標準差))</f>
        <v>112.60417556369705</v>
      </c>
      <c r="F495" s="2">
        <f ca="1">表格1[[#This Row],[第3年]]*(1+_xlfn.NORM.INV(RAND(),平均報酬率,平均標準差))</f>
        <v>124.27350170538175</v>
      </c>
      <c r="G495" s="2">
        <f ca="1">表格1[[#This Row],[第4年]]*(1+_xlfn.NORM.INV(RAND(),平均報酬率,平均標準差))</f>
        <v>139.91824514034474</v>
      </c>
      <c r="H495" s="2">
        <f ca="1">表格1[[#This Row],[第5年]]*(1+_xlfn.NORM.INV(RAND(),平均報酬率,平均標準差))</f>
        <v>138.67590591050009</v>
      </c>
      <c r="I495" s="2">
        <f ca="1">表格1[[#This Row],[第6年]]*(1+_xlfn.NORM.INV(RAND(),平均報酬率,平均標準差))</f>
        <v>140.10255232861101</v>
      </c>
      <c r="J495" s="2">
        <f ca="1">表格1[[#This Row],[第7年]]*(1+_xlfn.NORM.INV(RAND(),平均報酬率,平均標準差))</f>
        <v>145.81326696407172</v>
      </c>
      <c r="K495" s="2">
        <f ca="1">表格1[[#This Row],[第8年]]*(1+_xlfn.NORM.INV(RAND(),平均報酬率,平均標準差))</f>
        <v>161.57178994545279</v>
      </c>
      <c r="L495" s="2">
        <f ca="1">表格1[[#This Row],[第9年]]*(1+_xlfn.NORM.INV(RAND(),平均報酬率,平均標準差))</f>
        <v>173.17951817314955</v>
      </c>
    </row>
    <row r="496" spans="1:12" x14ac:dyDescent="0.25">
      <c r="A496" s="1">
        <v>468</v>
      </c>
      <c r="B496" s="1">
        <f t="shared" si="7"/>
        <v>100</v>
      </c>
      <c r="C496" s="2">
        <f ca="1">表格1[[#This Row],[期初]]*(1+_xlfn.NORM.INV(RAND(),平均報酬率,平均標準差))</f>
        <v>111.19253519725288</v>
      </c>
      <c r="D496" s="2">
        <f ca="1">表格1[[#This Row],[第1年]]*(1+_xlfn.NORM.INV(RAND(),平均報酬率,平均標準差))</f>
        <v>128.36295359112512</v>
      </c>
      <c r="E496" s="2">
        <f ca="1">表格1[[#This Row],[第2年]]*(1+_xlfn.NORM.INV(RAND(),平均報酬率,平均標準差))</f>
        <v>131.85537247813005</v>
      </c>
      <c r="F496" s="2">
        <f ca="1">表格1[[#This Row],[第3年]]*(1+_xlfn.NORM.INV(RAND(),平均報酬率,平均標準差))</f>
        <v>148.10669943073717</v>
      </c>
      <c r="G496" s="2">
        <f ca="1">表格1[[#This Row],[第4年]]*(1+_xlfn.NORM.INV(RAND(),平均報酬率,平均標準差))</f>
        <v>144.62180343006185</v>
      </c>
      <c r="H496" s="2">
        <f ca="1">表格1[[#This Row],[第5年]]*(1+_xlfn.NORM.INV(RAND(),平均報酬率,平均標準差))</f>
        <v>157.89678504105487</v>
      </c>
      <c r="I496" s="2">
        <f ca="1">表格1[[#This Row],[第6年]]*(1+_xlfn.NORM.INV(RAND(),平均報酬率,平均標準差))</f>
        <v>167.12589341114634</v>
      </c>
      <c r="J496" s="2">
        <f ca="1">表格1[[#This Row],[第7年]]*(1+_xlfn.NORM.INV(RAND(),平均報酬率,平均標準差))</f>
        <v>182.07281125441483</v>
      </c>
      <c r="K496" s="2">
        <f ca="1">表格1[[#This Row],[第8年]]*(1+_xlfn.NORM.INV(RAND(),平均報酬率,平均標準差))</f>
        <v>191.2758331777928</v>
      </c>
      <c r="L496" s="2">
        <f ca="1">表格1[[#This Row],[第9年]]*(1+_xlfn.NORM.INV(RAND(),平均報酬率,平均標準差))</f>
        <v>199.0452067207147</v>
      </c>
    </row>
    <row r="497" spans="1:12" x14ac:dyDescent="0.25">
      <c r="A497" s="1">
        <v>469</v>
      </c>
      <c r="B497" s="1">
        <f t="shared" si="7"/>
        <v>100</v>
      </c>
      <c r="C497" s="2">
        <f ca="1">表格1[[#This Row],[期初]]*(1+_xlfn.NORM.INV(RAND(),平均報酬率,平均標準差))</f>
        <v>109.25218622017402</v>
      </c>
      <c r="D497" s="2">
        <f ca="1">表格1[[#This Row],[第1年]]*(1+_xlfn.NORM.INV(RAND(),平均報酬率,平均標準差))</f>
        <v>113.41427548034193</v>
      </c>
      <c r="E497" s="2">
        <f ca="1">表格1[[#This Row],[第2年]]*(1+_xlfn.NORM.INV(RAND(),平均報酬率,平均標準差))</f>
        <v>119.36444546348993</v>
      </c>
      <c r="F497" s="2">
        <f ca="1">表格1[[#This Row],[第3年]]*(1+_xlfn.NORM.INV(RAND(),平均報酬率,平均標準差))</f>
        <v>125.20646000629077</v>
      </c>
      <c r="G497" s="2">
        <f ca="1">表格1[[#This Row],[第4年]]*(1+_xlfn.NORM.INV(RAND(),平均報酬率,平均標準差))</f>
        <v>144.05117624474087</v>
      </c>
      <c r="H497" s="2">
        <f ca="1">表格1[[#This Row],[第5年]]*(1+_xlfn.NORM.INV(RAND(),平均報酬率,平均標準差))</f>
        <v>153.55292381909734</v>
      </c>
      <c r="I497" s="2">
        <f ca="1">表格1[[#This Row],[第6年]]*(1+_xlfn.NORM.INV(RAND(),平均報酬率,平均標準差))</f>
        <v>167.25761483161659</v>
      </c>
      <c r="J497" s="2">
        <f ca="1">表格1[[#This Row],[第7年]]*(1+_xlfn.NORM.INV(RAND(),平均報酬率,平均標準差))</f>
        <v>186.07138226460864</v>
      </c>
      <c r="K497" s="2">
        <f ca="1">表格1[[#This Row],[第8年]]*(1+_xlfn.NORM.INV(RAND(),平均報酬率,平均標準差))</f>
        <v>197.186905139262</v>
      </c>
      <c r="L497" s="2">
        <f ca="1">表格1[[#This Row],[第9年]]*(1+_xlfn.NORM.INV(RAND(),平均報酬率,平均標準差))</f>
        <v>207.83129202092525</v>
      </c>
    </row>
    <row r="498" spans="1:12" x14ac:dyDescent="0.25">
      <c r="A498" s="1">
        <v>470</v>
      </c>
      <c r="B498" s="1">
        <f t="shared" si="7"/>
        <v>100</v>
      </c>
      <c r="C498" s="2">
        <f ca="1">表格1[[#This Row],[期初]]*(1+_xlfn.NORM.INV(RAND(),平均報酬率,平均標準差))</f>
        <v>106.21275347946761</v>
      </c>
      <c r="D498" s="2">
        <f ca="1">表格1[[#This Row],[第1年]]*(1+_xlfn.NORM.INV(RAND(),平均報酬率,平均標準差))</f>
        <v>116.202589693805</v>
      </c>
      <c r="E498" s="2">
        <f ca="1">表格1[[#This Row],[第2年]]*(1+_xlfn.NORM.INV(RAND(),平均報酬率,平均標準差))</f>
        <v>125.35874060751061</v>
      </c>
      <c r="F498" s="2">
        <f ca="1">表格1[[#This Row],[第3年]]*(1+_xlfn.NORM.INV(RAND(),平均報酬率,平均標準差))</f>
        <v>136.54926013602855</v>
      </c>
      <c r="G498" s="2">
        <f ca="1">表格1[[#This Row],[第4年]]*(1+_xlfn.NORM.INV(RAND(),平均報酬率,平均標準差))</f>
        <v>150.28600166464091</v>
      </c>
      <c r="H498" s="2">
        <f ca="1">表格1[[#This Row],[第5年]]*(1+_xlfn.NORM.INV(RAND(),平均報酬率,平均標準差))</f>
        <v>158.82552976967563</v>
      </c>
      <c r="I498" s="2">
        <f ca="1">表格1[[#This Row],[第6年]]*(1+_xlfn.NORM.INV(RAND(),平均報酬率,平均標準差))</f>
        <v>181.96009308284681</v>
      </c>
      <c r="J498" s="2">
        <f ca="1">表格1[[#This Row],[第7年]]*(1+_xlfn.NORM.INV(RAND(),平均報酬率,平均標準差))</f>
        <v>204.74198745789948</v>
      </c>
      <c r="K498" s="2">
        <f ca="1">表格1[[#This Row],[第8年]]*(1+_xlfn.NORM.INV(RAND(),平均報酬率,平均標準差))</f>
        <v>213.596800670184</v>
      </c>
      <c r="L498" s="2">
        <f ca="1">表格1[[#This Row],[第9年]]*(1+_xlfn.NORM.INV(RAND(),平均報酬率,平均標準差))</f>
        <v>240.85476364576283</v>
      </c>
    </row>
    <row r="499" spans="1:12" x14ac:dyDescent="0.25">
      <c r="A499" s="1">
        <v>471</v>
      </c>
      <c r="B499" s="1">
        <f t="shared" si="7"/>
        <v>100</v>
      </c>
      <c r="C499" s="2">
        <f ca="1">表格1[[#This Row],[期初]]*(1+_xlfn.NORM.INV(RAND(),平均報酬率,平均標準差))</f>
        <v>104.4637087780828</v>
      </c>
      <c r="D499" s="2">
        <f ca="1">表格1[[#This Row],[第1年]]*(1+_xlfn.NORM.INV(RAND(),平均報酬率,平均標準差))</f>
        <v>116.35659725863974</v>
      </c>
      <c r="E499" s="2">
        <f ca="1">表格1[[#This Row],[第2年]]*(1+_xlfn.NORM.INV(RAND(),平均報酬率,平均標準差))</f>
        <v>113.25026029531145</v>
      </c>
      <c r="F499" s="2">
        <f ca="1">表格1[[#This Row],[第3年]]*(1+_xlfn.NORM.INV(RAND(),平均報酬率,平均標準差))</f>
        <v>122.40147124584419</v>
      </c>
      <c r="G499" s="2">
        <f ca="1">表格1[[#This Row],[第4年]]*(1+_xlfn.NORM.INV(RAND(),平均報酬率,平均標準差))</f>
        <v>130.83843004484501</v>
      </c>
      <c r="H499" s="2">
        <f ca="1">表格1[[#This Row],[第5年]]*(1+_xlfn.NORM.INV(RAND(),平均報酬率,平均標準差))</f>
        <v>140.59552297901064</v>
      </c>
      <c r="I499" s="2">
        <f ca="1">表格1[[#This Row],[第6年]]*(1+_xlfn.NORM.INV(RAND(),平均報酬率,平均標準差))</f>
        <v>156.56580691342987</v>
      </c>
      <c r="J499" s="2">
        <f ca="1">表格1[[#This Row],[第7年]]*(1+_xlfn.NORM.INV(RAND(),平均報酬率,平均標準差))</f>
        <v>163.32071107289713</v>
      </c>
      <c r="K499" s="2">
        <f ca="1">表格1[[#This Row],[第8年]]*(1+_xlfn.NORM.INV(RAND(),平均報酬率,平均標準差))</f>
        <v>177.2726564308075</v>
      </c>
      <c r="L499" s="2">
        <f ca="1">表格1[[#This Row],[第9年]]*(1+_xlfn.NORM.INV(RAND(),平均報酬率,平均標準差))</f>
        <v>203.89199907836934</v>
      </c>
    </row>
    <row r="500" spans="1:12" x14ac:dyDescent="0.25">
      <c r="A500" s="1">
        <v>472</v>
      </c>
      <c r="B500" s="1">
        <f t="shared" si="7"/>
        <v>100</v>
      </c>
      <c r="C500" s="2">
        <f ca="1">表格1[[#This Row],[期初]]*(1+_xlfn.NORM.INV(RAND(),平均報酬率,平均標準差))</f>
        <v>109.03258004233847</v>
      </c>
      <c r="D500" s="2">
        <f ca="1">表格1[[#This Row],[第1年]]*(1+_xlfn.NORM.INV(RAND(),平均報酬率,平均標準差))</f>
        <v>105.30130082541513</v>
      </c>
      <c r="E500" s="2">
        <f ca="1">表格1[[#This Row],[第2年]]*(1+_xlfn.NORM.INV(RAND(),平均報酬率,平均標準差))</f>
        <v>106.20578430745515</v>
      </c>
      <c r="F500" s="2">
        <f ca="1">表格1[[#This Row],[第3年]]*(1+_xlfn.NORM.INV(RAND(),平均報酬率,平均標準差))</f>
        <v>115.47407858921861</v>
      </c>
      <c r="G500" s="2">
        <f ca="1">表格1[[#This Row],[第4年]]*(1+_xlfn.NORM.INV(RAND(),平均報酬率,平均標準差))</f>
        <v>129.74296270968432</v>
      </c>
      <c r="H500" s="2">
        <f ca="1">表格1[[#This Row],[第5年]]*(1+_xlfn.NORM.INV(RAND(),平均報酬率,平均標準差))</f>
        <v>137.04341248050898</v>
      </c>
      <c r="I500" s="2">
        <f ca="1">表格1[[#This Row],[第6年]]*(1+_xlfn.NORM.INV(RAND(),平均報酬率,平均標準差))</f>
        <v>145.99627528867123</v>
      </c>
      <c r="J500" s="2">
        <f ca="1">表格1[[#This Row],[第7年]]*(1+_xlfn.NORM.INV(RAND(),平均報酬率,平均標準差))</f>
        <v>167.17985989740794</v>
      </c>
      <c r="K500" s="2">
        <f ca="1">表格1[[#This Row],[第8年]]*(1+_xlfn.NORM.INV(RAND(),平均報酬率,平均標準差))</f>
        <v>183.80165334408142</v>
      </c>
      <c r="L500" s="2">
        <f ca="1">表格1[[#This Row],[第9年]]*(1+_xlfn.NORM.INV(RAND(),平均報酬率,平均標準差))</f>
        <v>200.40015575851444</v>
      </c>
    </row>
    <row r="501" spans="1:12" x14ac:dyDescent="0.25">
      <c r="A501" s="1">
        <v>473</v>
      </c>
      <c r="B501" s="1">
        <f t="shared" si="7"/>
        <v>100</v>
      </c>
      <c r="C501" s="2">
        <f ca="1">表格1[[#This Row],[期初]]*(1+_xlfn.NORM.INV(RAND(),平均報酬率,平均標準差))</f>
        <v>103.20553713755064</v>
      </c>
      <c r="D501" s="2">
        <f ca="1">表格1[[#This Row],[第1年]]*(1+_xlfn.NORM.INV(RAND(),平均報酬率,平均標準差))</f>
        <v>115.69666468581974</v>
      </c>
      <c r="E501" s="2">
        <f ca="1">表格1[[#This Row],[第2年]]*(1+_xlfn.NORM.INV(RAND(),平均報酬率,平均標準差))</f>
        <v>122.56730831182196</v>
      </c>
      <c r="F501" s="2">
        <f ca="1">表格1[[#This Row],[第3年]]*(1+_xlfn.NORM.INV(RAND(),平均報酬率,平均標準差))</f>
        <v>117.95551107963611</v>
      </c>
      <c r="G501" s="2">
        <f ca="1">表格1[[#This Row],[第4年]]*(1+_xlfn.NORM.INV(RAND(),平均報酬率,平均標準差))</f>
        <v>133.79499966637673</v>
      </c>
      <c r="H501" s="2">
        <f ca="1">表格1[[#This Row],[第5年]]*(1+_xlfn.NORM.INV(RAND(),平均報酬率,平均標準差))</f>
        <v>148.40452602899143</v>
      </c>
      <c r="I501" s="2">
        <f ca="1">表格1[[#This Row],[第6年]]*(1+_xlfn.NORM.INV(RAND(),平均報酬率,平均標準差))</f>
        <v>138.13776804598791</v>
      </c>
      <c r="J501" s="2">
        <f ca="1">表格1[[#This Row],[第7年]]*(1+_xlfn.NORM.INV(RAND(),平均報酬率,平均標準差))</f>
        <v>154.37990640995449</v>
      </c>
      <c r="K501" s="2">
        <f ca="1">表格1[[#This Row],[第8年]]*(1+_xlfn.NORM.INV(RAND(),平均報酬率,平均標準差))</f>
        <v>154.82316590601062</v>
      </c>
      <c r="L501" s="2">
        <f ca="1">表格1[[#This Row],[第9年]]*(1+_xlfn.NORM.INV(RAND(),平均報酬率,平均標準差))</f>
        <v>182.79242401160138</v>
      </c>
    </row>
    <row r="502" spans="1:12" x14ac:dyDescent="0.25">
      <c r="A502" s="1">
        <v>474</v>
      </c>
      <c r="B502" s="1">
        <f t="shared" si="7"/>
        <v>100</v>
      </c>
      <c r="C502" s="2">
        <f ca="1">表格1[[#This Row],[期初]]*(1+_xlfn.NORM.INV(RAND(),平均報酬率,平均標準差))</f>
        <v>108.5700172080912</v>
      </c>
      <c r="D502" s="2">
        <f ca="1">表格1[[#This Row],[第1年]]*(1+_xlfn.NORM.INV(RAND(),平均報酬率,平均標準差))</f>
        <v>113.81060913685275</v>
      </c>
      <c r="E502" s="2">
        <f ca="1">表格1[[#This Row],[第2年]]*(1+_xlfn.NORM.INV(RAND(),平均報酬率,平均標準差))</f>
        <v>116.70625269071685</v>
      </c>
      <c r="F502" s="2">
        <f ca="1">表格1[[#This Row],[第3年]]*(1+_xlfn.NORM.INV(RAND(),平均報酬率,平均標準差))</f>
        <v>122.81599702035938</v>
      </c>
      <c r="G502" s="2">
        <f ca="1">表格1[[#This Row],[第4年]]*(1+_xlfn.NORM.INV(RAND(),平均報酬率,平均標準差))</f>
        <v>135.92062642851272</v>
      </c>
      <c r="H502" s="2">
        <f ca="1">表格1[[#This Row],[第5年]]*(1+_xlfn.NORM.INV(RAND(),平均報酬率,平均標準差))</f>
        <v>154.97289859470996</v>
      </c>
      <c r="I502" s="2">
        <f ca="1">表格1[[#This Row],[第6年]]*(1+_xlfn.NORM.INV(RAND(),平均報酬率,平均標準差))</f>
        <v>166.11915366377818</v>
      </c>
      <c r="J502" s="2">
        <f ca="1">表格1[[#This Row],[第7年]]*(1+_xlfn.NORM.INV(RAND(),平均報酬率,平均標準差))</f>
        <v>183.97821656347463</v>
      </c>
      <c r="K502" s="2">
        <f ca="1">表格1[[#This Row],[第8年]]*(1+_xlfn.NORM.INV(RAND(),平均報酬率,平均標準差))</f>
        <v>186.06851434117607</v>
      </c>
      <c r="L502" s="2">
        <f ca="1">表格1[[#This Row],[第9年]]*(1+_xlfn.NORM.INV(RAND(),平均報酬率,平均標準差))</f>
        <v>222.04580537621968</v>
      </c>
    </row>
    <row r="503" spans="1:12" x14ac:dyDescent="0.25">
      <c r="A503" s="1">
        <v>475</v>
      </c>
      <c r="B503" s="1">
        <f t="shared" si="7"/>
        <v>100</v>
      </c>
      <c r="C503" s="2">
        <f ca="1">表格1[[#This Row],[期初]]*(1+_xlfn.NORM.INV(RAND(),平均報酬率,平均標準差))</f>
        <v>109.68619711822163</v>
      </c>
      <c r="D503" s="2">
        <f ca="1">表格1[[#This Row],[第1年]]*(1+_xlfn.NORM.INV(RAND(),平均報酬率,平均標準差))</f>
        <v>116.77592368539706</v>
      </c>
      <c r="E503" s="2">
        <f ca="1">表格1[[#This Row],[第2年]]*(1+_xlfn.NORM.INV(RAND(),平均報酬率,平均標準差))</f>
        <v>129.79941172583585</v>
      </c>
      <c r="F503" s="2">
        <f ca="1">表格1[[#This Row],[第3年]]*(1+_xlfn.NORM.INV(RAND(),平均報酬率,平均標準差))</f>
        <v>143.39656633597306</v>
      </c>
      <c r="G503" s="2">
        <f ca="1">表格1[[#This Row],[第4年]]*(1+_xlfn.NORM.INV(RAND(),平均報酬率,平均標準差))</f>
        <v>151.55128224509687</v>
      </c>
      <c r="H503" s="2">
        <f ca="1">表格1[[#This Row],[第5年]]*(1+_xlfn.NORM.INV(RAND(),平均報酬率,平均標準差))</f>
        <v>164.75276340575448</v>
      </c>
      <c r="I503" s="2">
        <f ca="1">表格1[[#This Row],[第6年]]*(1+_xlfn.NORM.INV(RAND(),平均報酬率,平均標準差))</f>
        <v>168.71612817815137</v>
      </c>
      <c r="J503" s="2">
        <f ca="1">表格1[[#This Row],[第7年]]*(1+_xlfn.NORM.INV(RAND(),平均報酬率,平均標準差))</f>
        <v>171.53185749044974</v>
      </c>
      <c r="K503" s="2">
        <f ca="1">表格1[[#This Row],[第8年]]*(1+_xlfn.NORM.INV(RAND(),平均報酬率,平均標準差))</f>
        <v>190.7748504793295</v>
      </c>
      <c r="L503" s="2">
        <f ca="1">表格1[[#This Row],[第9年]]*(1+_xlfn.NORM.INV(RAND(),平均報酬率,平均標準差))</f>
        <v>206.14160154448797</v>
      </c>
    </row>
    <row r="504" spans="1:12" x14ac:dyDescent="0.25">
      <c r="A504" s="1">
        <v>476</v>
      </c>
      <c r="B504" s="1">
        <f t="shared" si="7"/>
        <v>100</v>
      </c>
      <c r="C504" s="2">
        <f ca="1">表格1[[#This Row],[期初]]*(1+_xlfn.NORM.INV(RAND(),平均報酬率,平均標準差))</f>
        <v>109.42626586133836</v>
      </c>
      <c r="D504" s="2">
        <f ca="1">表格1[[#This Row],[第1年]]*(1+_xlfn.NORM.INV(RAND(),平均報酬率,平均標準差))</f>
        <v>106.09049733842338</v>
      </c>
      <c r="E504" s="2">
        <f ca="1">表格1[[#This Row],[第2年]]*(1+_xlfn.NORM.INV(RAND(),平均報酬率,平均標準差))</f>
        <v>116.6351491209014</v>
      </c>
      <c r="F504" s="2">
        <f ca="1">表格1[[#This Row],[第3年]]*(1+_xlfn.NORM.INV(RAND(),平均報酬率,平均標準差))</f>
        <v>123.44370401687571</v>
      </c>
      <c r="G504" s="2">
        <f ca="1">表格1[[#This Row],[第4年]]*(1+_xlfn.NORM.INV(RAND(),平均報酬率,平均標準差))</f>
        <v>135.93598913917015</v>
      </c>
      <c r="H504" s="2">
        <f ca="1">表格1[[#This Row],[第5年]]*(1+_xlfn.NORM.INV(RAND(),平均報酬率,平均標準差))</f>
        <v>147.04542198805891</v>
      </c>
      <c r="I504" s="2">
        <f ca="1">表格1[[#This Row],[第6年]]*(1+_xlfn.NORM.INV(RAND(),平均報酬率,平均標準差))</f>
        <v>145.54641003595091</v>
      </c>
      <c r="J504" s="2">
        <f ca="1">表格1[[#This Row],[第7年]]*(1+_xlfn.NORM.INV(RAND(),平均報酬率,平均標準差))</f>
        <v>167.28907173432785</v>
      </c>
      <c r="K504" s="2">
        <f ca="1">表格1[[#This Row],[第8年]]*(1+_xlfn.NORM.INV(RAND(),平均報酬率,平均標準差))</f>
        <v>168.02878024675903</v>
      </c>
      <c r="L504" s="2">
        <f ca="1">表格1[[#This Row],[第9年]]*(1+_xlfn.NORM.INV(RAND(),平均報酬率,平均標準差))</f>
        <v>193.03717385376441</v>
      </c>
    </row>
    <row r="505" spans="1:12" x14ac:dyDescent="0.25">
      <c r="A505" s="1">
        <v>477</v>
      </c>
      <c r="B505" s="1">
        <f t="shared" si="7"/>
        <v>100</v>
      </c>
      <c r="C505" s="2">
        <f ca="1">表格1[[#This Row],[期初]]*(1+_xlfn.NORM.INV(RAND(),平均報酬率,平均標準差))</f>
        <v>109.17482264425018</v>
      </c>
      <c r="D505" s="2">
        <f ca="1">表格1[[#This Row],[第1年]]*(1+_xlfn.NORM.INV(RAND(),平均報酬率,平均標準差))</f>
        <v>106.21804977014318</v>
      </c>
      <c r="E505" s="2">
        <f ca="1">表格1[[#This Row],[第2年]]*(1+_xlfn.NORM.INV(RAND(),平均報酬率,平均標準差))</f>
        <v>108.0734090953638</v>
      </c>
      <c r="F505" s="2">
        <f ca="1">表格1[[#This Row],[第3年]]*(1+_xlfn.NORM.INV(RAND(),平均報酬率,平均標準差))</f>
        <v>112.0458409677876</v>
      </c>
      <c r="G505" s="2">
        <f ca="1">表格1[[#This Row],[第4年]]*(1+_xlfn.NORM.INV(RAND(),平均報酬率,平均標準差))</f>
        <v>113.48980645909258</v>
      </c>
      <c r="H505" s="2">
        <f ca="1">表格1[[#This Row],[第5年]]*(1+_xlfn.NORM.INV(RAND(),平均報酬率,平均標準差))</f>
        <v>130.04901808190266</v>
      </c>
      <c r="I505" s="2">
        <f ca="1">表格1[[#This Row],[第6年]]*(1+_xlfn.NORM.INV(RAND(),平均報酬率,平均標準差))</f>
        <v>145.59706995102391</v>
      </c>
      <c r="J505" s="2">
        <f ca="1">表格1[[#This Row],[第7年]]*(1+_xlfn.NORM.INV(RAND(),平均報酬率,平均標準差))</f>
        <v>161.7033517667426</v>
      </c>
      <c r="K505" s="2">
        <f ca="1">表格1[[#This Row],[第8年]]*(1+_xlfn.NORM.INV(RAND(),平均報酬率,平均標準差))</f>
        <v>177.38438302799702</v>
      </c>
      <c r="L505" s="2">
        <f ca="1">表格1[[#This Row],[第9年]]*(1+_xlfn.NORM.INV(RAND(),平均報酬率,平均標準差))</f>
        <v>187.69424218215053</v>
      </c>
    </row>
    <row r="506" spans="1:12" x14ac:dyDescent="0.25">
      <c r="A506" s="1">
        <v>478</v>
      </c>
      <c r="B506" s="1">
        <f t="shared" si="7"/>
        <v>100</v>
      </c>
      <c r="C506" s="2">
        <f ca="1">表格1[[#This Row],[期初]]*(1+_xlfn.NORM.INV(RAND(),平均報酬率,平均標準差))</f>
        <v>103.31802310279814</v>
      </c>
      <c r="D506" s="2">
        <f ca="1">表格1[[#This Row],[第1年]]*(1+_xlfn.NORM.INV(RAND(),平均報酬率,平均標準差))</f>
        <v>101.04951622748796</v>
      </c>
      <c r="E506" s="2">
        <f ca="1">表格1[[#This Row],[第2年]]*(1+_xlfn.NORM.INV(RAND(),平均報酬率,平均標準差))</f>
        <v>118.65649741714962</v>
      </c>
      <c r="F506" s="2">
        <f ca="1">表格1[[#This Row],[第3年]]*(1+_xlfn.NORM.INV(RAND(),平均報酬率,平均標準差))</f>
        <v>134.43803068709099</v>
      </c>
      <c r="G506" s="2">
        <f ca="1">表格1[[#This Row],[第4年]]*(1+_xlfn.NORM.INV(RAND(),平均報酬率,平均標準差))</f>
        <v>135.693341797676</v>
      </c>
      <c r="H506" s="2">
        <f ca="1">表格1[[#This Row],[第5年]]*(1+_xlfn.NORM.INV(RAND(),平均報酬率,平均標準差))</f>
        <v>156.1529868952521</v>
      </c>
      <c r="I506" s="2">
        <f ca="1">表格1[[#This Row],[第6年]]*(1+_xlfn.NORM.INV(RAND(),平均報酬率,平均標準差))</f>
        <v>156.56132165610052</v>
      </c>
      <c r="J506" s="2">
        <f ca="1">表格1[[#This Row],[第7年]]*(1+_xlfn.NORM.INV(RAND(),平均報酬率,平均標準差))</f>
        <v>175.74298676253056</v>
      </c>
      <c r="K506" s="2">
        <f ca="1">表格1[[#This Row],[第8年]]*(1+_xlfn.NORM.INV(RAND(),平均報酬率,平均標準差))</f>
        <v>185.6136882108058</v>
      </c>
      <c r="L506" s="2">
        <f ca="1">表格1[[#This Row],[第9年]]*(1+_xlfn.NORM.INV(RAND(),平均報酬率,平均標準差))</f>
        <v>196.16583507411497</v>
      </c>
    </row>
    <row r="507" spans="1:12" x14ac:dyDescent="0.25">
      <c r="A507" s="1">
        <v>479</v>
      </c>
      <c r="B507" s="1">
        <f t="shared" si="7"/>
        <v>100</v>
      </c>
      <c r="C507" s="2">
        <f ca="1">表格1[[#This Row],[期初]]*(1+_xlfn.NORM.INV(RAND(),平均報酬率,平均標準差))</f>
        <v>117.42651851500985</v>
      </c>
      <c r="D507" s="2">
        <f ca="1">表格1[[#This Row],[第1年]]*(1+_xlfn.NORM.INV(RAND(),平均報酬率,平均標準差))</f>
        <v>125.92007373896941</v>
      </c>
      <c r="E507" s="2">
        <f ca="1">表格1[[#This Row],[第2年]]*(1+_xlfn.NORM.INV(RAND(),平均報酬率,平均標準差))</f>
        <v>139.27429984884404</v>
      </c>
      <c r="F507" s="2">
        <f ca="1">表格1[[#This Row],[第3年]]*(1+_xlfn.NORM.INV(RAND(),平均報酬率,平均標準差))</f>
        <v>148.5898234179474</v>
      </c>
      <c r="G507" s="2">
        <f ca="1">表格1[[#This Row],[第4年]]*(1+_xlfn.NORM.INV(RAND(),平均報酬率,平均標準差))</f>
        <v>148.523636873155</v>
      </c>
      <c r="H507" s="2">
        <f ca="1">表格1[[#This Row],[第5年]]*(1+_xlfn.NORM.INV(RAND(),平均報酬率,平均標準差))</f>
        <v>148.10679806848492</v>
      </c>
      <c r="I507" s="2">
        <f ca="1">表格1[[#This Row],[第6年]]*(1+_xlfn.NORM.INV(RAND(),平均報酬率,平均標準差))</f>
        <v>157.81762047357927</v>
      </c>
      <c r="J507" s="2">
        <f ca="1">表格1[[#This Row],[第7年]]*(1+_xlfn.NORM.INV(RAND(),平均報酬率,平均標準差))</f>
        <v>181.39121310604412</v>
      </c>
      <c r="K507" s="2">
        <f ca="1">表格1[[#This Row],[第8年]]*(1+_xlfn.NORM.INV(RAND(),平均報酬率,平均標準差))</f>
        <v>197.24794815518899</v>
      </c>
      <c r="L507" s="2">
        <f ca="1">表格1[[#This Row],[第9年]]*(1+_xlfn.NORM.INV(RAND(),平均報酬率,平均標準差))</f>
        <v>213.3820735919162</v>
      </c>
    </row>
    <row r="508" spans="1:12" x14ac:dyDescent="0.25">
      <c r="A508" s="1">
        <v>480</v>
      </c>
      <c r="B508" s="1">
        <f t="shared" si="7"/>
        <v>100</v>
      </c>
      <c r="C508" s="2">
        <f ca="1">表格1[[#This Row],[期初]]*(1+_xlfn.NORM.INV(RAND(),平均報酬率,平均標準差))</f>
        <v>104.35866214804375</v>
      </c>
      <c r="D508" s="2">
        <f ca="1">表格1[[#This Row],[第1年]]*(1+_xlfn.NORM.INV(RAND(),平均報酬率,平均標準差))</f>
        <v>114.31818636537845</v>
      </c>
      <c r="E508" s="2">
        <f ca="1">表格1[[#This Row],[第2年]]*(1+_xlfn.NORM.INV(RAND(),平均報酬率,平均標準差))</f>
        <v>111.94469600042144</v>
      </c>
      <c r="F508" s="2">
        <f ca="1">表格1[[#This Row],[第3年]]*(1+_xlfn.NORM.INV(RAND(),平均報酬率,平均標準差))</f>
        <v>114.23578106112028</v>
      </c>
      <c r="G508" s="2">
        <f ca="1">表格1[[#This Row],[第4年]]*(1+_xlfn.NORM.INV(RAND(),平均報酬率,平均標準差))</f>
        <v>134.8078034999516</v>
      </c>
      <c r="H508" s="2">
        <f ca="1">表格1[[#This Row],[第5年]]*(1+_xlfn.NORM.INV(RAND(),平均報酬率,平均標準差))</f>
        <v>147.61993228205509</v>
      </c>
      <c r="I508" s="2">
        <f ca="1">表格1[[#This Row],[第6年]]*(1+_xlfn.NORM.INV(RAND(),平均報酬率,平均標準差))</f>
        <v>133.79548513820845</v>
      </c>
      <c r="J508" s="2">
        <f ca="1">表格1[[#This Row],[第7年]]*(1+_xlfn.NORM.INV(RAND(),平均報酬率,平均標準差))</f>
        <v>144.33482999930433</v>
      </c>
      <c r="K508" s="2">
        <f ca="1">表格1[[#This Row],[第8年]]*(1+_xlfn.NORM.INV(RAND(),平均報酬率,平均標準差))</f>
        <v>148.80830886767646</v>
      </c>
      <c r="L508" s="2">
        <f ca="1">表格1[[#This Row],[第9年]]*(1+_xlfn.NORM.INV(RAND(),平均報酬率,平均標準差))</f>
        <v>136.89297481790732</v>
      </c>
    </row>
    <row r="509" spans="1:12" x14ac:dyDescent="0.25">
      <c r="A509" s="1">
        <v>481</v>
      </c>
      <c r="B509" s="1">
        <f t="shared" si="7"/>
        <v>100</v>
      </c>
      <c r="C509" s="2">
        <f ca="1">表格1[[#This Row],[期初]]*(1+_xlfn.NORM.INV(RAND(),平均報酬率,平均標準差))</f>
        <v>120.04193378832532</v>
      </c>
      <c r="D509" s="2">
        <f ca="1">表格1[[#This Row],[第1年]]*(1+_xlfn.NORM.INV(RAND(),平均報酬率,平均標準差))</f>
        <v>134.01068031856718</v>
      </c>
      <c r="E509" s="2">
        <f ca="1">表格1[[#This Row],[第2年]]*(1+_xlfn.NORM.INV(RAND(),平均報酬率,平均標準差))</f>
        <v>136.94868761326524</v>
      </c>
      <c r="F509" s="2">
        <f ca="1">表格1[[#This Row],[第3年]]*(1+_xlfn.NORM.INV(RAND(),平均報酬率,平均標準差))</f>
        <v>160.16930525325256</v>
      </c>
      <c r="G509" s="2">
        <f ca="1">表格1[[#This Row],[第4年]]*(1+_xlfn.NORM.INV(RAND(),平均報酬率,平均標準差))</f>
        <v>175.32040266150335</v>
      </c>
      <c r="H509" s="2">
        <f ca="1">表格1[[#This Row],[第5年]]*(1+_xlfn.NORM.INV(RAND(),平均報酬率,平均標準差))</f>
        <v>208.52610456916423</v>
      </c>
      <c r="I509" s="2">
        <f ca="1">表格1[[#This Row],[第6年]]*(1+_xlfn.NORM.INV(RAND(),平均報酬率,平均標準差))</f>
        <v>238.45736525755837</v>
      </c>
      <c r="J509" s="2">
        <f ca="1">表格1[[#This Row],[第7年]]*(1+_xlfn.NORM.INV(RAND(),平均報酬率,平均標準差))</f>
        <v>230.32139110029524</v>
      </c>
      <c r="K509" s="2">
        <f ca="1">表格1[[#This Row],[第8年]]*(1+_xlfn.NORM.INV(RAND(),平均報酬率,平均標準差))</f>
        <v>230.78676929568377</v>
      </c>
      <c r="L509" s="2">
        <f ca="1">表格1[[#This Row],[第9年]]*(1+_xlfn.NORM.INV(RAND(),平均報酬率,平均標準差))</f>
        <v>252.04525751172423</v>
      </c>
    </row>
    <row r="510" spans="1:12" x14ac:dyDescent="0.25">
      <c r="A510" s="1">
        <v>482</v>
      </c>
      <c r="B510" s="1">
        <f t="shared" si="7"/>
        <v>100</v>
      </c>
      <c r="C510" s="2">
        <f ca="1">表格1[[#This Row],[期初]]*(1+_xlfn.NORM.INV(RAND(),平均報酬率,平均標準差))</f>
        <v>111.89841959908378</v>
      </c>
      <c r="D510" s="2">
        <f ca="1">表格1[[#This Row],[第1年]]*(1+_xlfn.NORM.INV(RAND(),平均報酬率,平均標準差))</f>
        <v>116.91413360475524</v>
      </c>
      <c r="E510" s="2">
        <f ca="1">表格1[[#This Row],[第2年]]*(1+_xlfn.NORM.INV(RAND(),平均報酬率,平均標準差))</f>
        <v>131.99568260229486</v>
      </c>
      <c r="F510" s="2">
        <f ca="1">表格1[[#This Row],[第3年]]*(1+_xlfn.NORM.INV(RAND(),平均報酬率,平均標準差))</f>
        <v>138.35472469421649</v>
      </c>
      <c r="G510" s="2">
        <f ca="1">表格1[[#This Row],[第4年]]*(1+_xlfn.NORM.INV(RAND(),平均報酬率,平均標準差))</f>
        <v>139.54425672329006</v>
      </c>
      <c r="H510" s="2">
        <f ca="1">表格1[[#This Row],[第5年]]*(1+_xlfn.NORM.INV(RAND(),平均報酬率,平均標準差))</f>
        <v>134.95189875477371</v>
      </c>
      <c r="I510" s="2">
        <f ca="1">表格1[[#This Row],[第6年]]*(1+_xlfn.NORM.INV(RAND(),平均報酬率,平均標準差))</f>
        <v>141.6631462903598</v>
      </c>
      <c r="J510" s="2">
        <f ca="1">表格1[[#This Row],[第7年]]*(1+_xlfn.NORM.INV(RAND(),平均報酬率,平均標準差))</f>
        <v>141.74771129012274</v>
      </c>
      <c r="K510" s="2">
        <f ca="1">表格1[[#This Row],[第8年]]*(1+_xlfn.NORM.INV(RAND(),平均報酬率,平均標準差))</f>
        <v>153.50885804031893</v>
      </c>
      <c r="L510" s="2">
        <f ca="1">表格1[[#This Row],[第9年]]*(1+_xlfn.NORM.INV(RAND(),平均報酬率,平均標準差))</f>
        <v>160.55612812106281</v>
      </c>
    </row>
    <row r="511" spans="1:12" x14ac:dyDescent="0.25">
      <c r="A511" s="1">
        <v>483</v>
      </c>
      <c r="B511" s="1">
        <f t="shared" si="7"/>
        <v>100</v>
      </c>
      <c r="C511" s="2">
        <f ca="1">表格1[[#This Row],[期初]]*(1+_xlfn.NORM.INV(RAND(),平均報酬率,平均標準差))</f>
        <v>114.85696289695693</v>
      </c>
      <c r="D511" s="2">
        <f ca="1">表格1[[#This Row],[第1年]]*(1+_xlfn.NORM.INV(RAND(),平均報酬率,平均標準差))</f>
        <v>126.79484427340003</v>
      </c>
      <c r="E511" s="2">
        <f ca="1">表格1[[#This Row],[第2年]]*(1+_xlfn.NORM.INV(RAND(),平均報酬率,平均標準差))</f>
        <v>132.76200567158978</v>
      </c>
      <c r="F511" s="2">
        <f ca="1">表格1[[#This Row],[第3年]]*(1+_xlfn.NORM.INV(RAND(),平均報酬率,平均標準差))</f>
        <v>152.167899068503</v>
      </c>
      <c r="G511" s="2">
        <f ca="1">表格1[[#This Row],[第4年]]*(1+_xlfn.NORM.INV(RAND(),平均報酬率,平均標準差))</f>
        <v>171.09158071352806</v>
      </c>
      <c r="H511" s="2">
        <f ca="1">表格1[[#This Row],[第5年]]*(1+_xlfn.NORM.INV(RAND(),平均報酬率,平均標準差))</f>
        <v>199.39018313560487</v>
      </c>
      <c r="I511" s="2">
        <f ca="1">表格1[[#This Row],[第6年]]*(1+_xlfn.NORM.INV(RAND(),平均報酬率,平均標準差))</f>
        <v>230.56266179072202</v>
      </c>
      <c r="J511" s="2">
        <f ca="1">表格1[[#This Row],[第7年]]*(1+_xlfn.NORM.INV(RAND(),平均報酬率,平均標準差))</f>
        <v>250.10744063889885</v>
      </c>
      <c r="K511" s="2">
        <f ca="1">表格1[[#This Row],[第8年]]*(1+_xlfn.NORM.INV(RAND(),平均報酬率,平均標準差))</f>
        <v>254.93696259175198</v>
      </c>
      <c r="L511" s="2">
        <f ca="1">表格1[[#This Row],[第9年]]*(1+_xlfn.NORM.INV(RAND(),平均報酬率,平均標準差))</f>
        <v>261.36267226759639</v>
      </c>
    </row>
    <row r="512" spans="1:12" x14ac:dyDescent="0.25">
      <c r="A512" s="1">
        <v>484</v>
      </c>
      <c r="B512" s="1">
        <f t="shared" si="7"/>
        <v>100</v>
      </c>
      <c r="C512" s="2">
        <f ca="1">表格1[[#This Row],[期初]]*(1+_xlfn.NORM.INV(RAND(),平均報酬率,平均標準差))</f>
        <v>105.96257385139691</v>
      </c>
      <c r="D512" s="2">
        <f ca="1">表格1[[#This Row],[第1年]]*(1+_xlfn.NORM.INV(RAND(),平均報酬率,平均標準差))</f>
        <v>105.4037464416178</v>
      </c>
      <c r="E512" s="2">
        <f ca="1">表格1[[#This Row],[第2年]]*(1+_xlfn.NORM.INV(RAND(),平均報酬率,平均標準差))</f>
        <v>114.39903864535675</v>
      </c>
      <c r="F512" s="2">
        <f ca="1">表格1[[#This Row],[第3年]]*(1+_xlfn.NORM.INV(RAND(),平均報酬率,平均標準差))</f>
        <v>131.51853663380663</v>
      </c>
      <c r="G512" s="2">
        <f ca="1">表格1[[#This Row],[第4年]]*(1+_xlfn.NORM.INV(RAND(),平均報酬率,平均標準差))</f>
        <v>147.74933890727453</v>
      </c>
      <c r="H512" s="2">
        <f ca="1">表格1[[#This Row],[第5年]]*(1+_xlfn.NORM.INV(RAND(),平均報酬率,平均標準差))</f>
        <v>187.31533359996573</v>
      </c>
      <c r="I512" s="2">
        <f ca="1">表格1[[#This Row],[第6年]]*(1+_xlfn.NORM.INV(RAND(),平均報酬率,平均標準差))</f>
        <v>195.55773496133801</v>
      </c>
      <c r="J512" s="2">
        <f ca="1">表格1[[#This Row],[第7年]]*(1+_xlfn.NORM.INV(RAND(),平均報酬率,平均標準差))</f>
        <v>204.67081451584355</v>
      </c>
      <c r="K512" s="2">
        <f ca="1">表格1[[#This Row],[第8年]]*(1+_xlfn.NORM.INV(RAND(),平均報酬率,平均標準差))</f>
        <v>216.38951551384645</v>
      </c>
      <c r="L512" s="2">
        <f ca="1">表格1[[#This Row],[第9年]]*(1+_xlfn.NORM.INV(RAND(),平均報酬率,平均標準差))</f>
        <v>208.91487129084678</v>
      </c>
    </row>
    <row r="513" spans="1:12" x14ac:dyDescent="0.25">
      <c r="A513" s="1">
        <v>485</v>
      </c>
      <c r="B513" s="1">
        <f t="shared" si="7"/>
        <v>100</v>
      </c>
      <c r="C513" s="2">
        <f ca="1">表格1[[#This Row],[期初]]*(1+_xlfn.NORM.INV(RAND(),平均報酬率,平均標準差))</f>
        <v>114.0265406193322</v>
      </c>
      <c r="D513" s="2">
        <f ca="1">表格1[[#This Row],[第1年]]*(1+_xlfn.NORM.INV(RAND(),平均報酬率,平均標準差))</f>
        <v>119.49280924576193</v>
      </c>
      <c r="E513" s="2">
        <f ca="1">表格1[[#This Row],[第2年]]*(1+_xlfn.NORM.INV(RAND(),平均報酬率,平均標準差))</f>
        <v>140.2791944732775</v>
      </c>
      <c r="F513" s="2">
        <f ca="1">表格1[[#This Row],[第3年]]*(1+_xlfn.NORM.INV(RAND(),平均報酬率,平均標準差))</f>
        <v>156.10272326149268</v>
      </c>
      <c r="G513" s="2">
        <f ca="1">表格1[[#This Row],[第4年]]*(1+_xlfn.NORM.INV(RAND(),平均報酬率,平均標準差))</f>
        <v>189.16641262848827</v>
      </c>
      <c r="H513" s="2">
        <f ca="1">表格1[[#This Row],[第5年]]*(1+_xlfn.NORM.INV(RAND(),平均報酬率,平均標準差))</f>
        <v>192.73543561776842</v>
      </c>
      <c r="I513" s="2">
        <f ca="1">表格1[[#This Row],[第6年]]*(1+_xlfn.NORM.INV(RAND(),平均報酬率,平均標準差))</f>
        <v>203.93097521055216</v>
      </c>
      <c r="J513" s="2">
        <f ca="1">表格1[[#This Row],[第7年]]*(1+_xlfn.NORM.INV(RAND(),平均報酬率,平均標準差))</f>
        <v>228.41191620168178</v>
      </c>
      <c r="K513" s="2">
        <f ca="1">表格1[[#This Row],[第8年]]*(1+_xlfn.NORM.INV(RAND(),平均報酬率,平均標準差))</f>
        <v>260.19458826657905</v>
      </c>
      <c r="L513" s="2">
        <f ca="1">表格1[[#This Row],[第9年]]*(1+_xlfn.NORM.INV(RAND(),平均報酬率,平均標準差))</f>
        <v>276.32785194158225</v>
      </c>
    </row>
    <row r="514" spans="1:12" x14ac:dyDescent="0.25">
      <c r="A514" s="1">
        <v>486</v>
      </c>
      <c r="B514" s="1">
        <f t="shared" si="7"/>
        <v>100</v>
      </c>
      <c r="C514" s="2">
        <f ca="1">表格1[[#This Row],[期初]]*(1+_xlfn.NORM.INV(RAND(),平均報酬率,平均標準差))</f>
        <v>106.92446904295956</v>
      </c>
      <c r="D514" s="2">
        <f ca="1">表格1[[#This Row],[第1年]]*(1+_xlfn.NORM.INV(RAND(),平均報酬率,平均標準差))</f>
        <v>113.30520759004396</v>
      </c>
      <c r="E514" s="2">
        <f ca="1">表格1[[#This Row],[第2年]]*(1+_xlfn.NORM.INV(RAND(),平均報酬率,平均標準差))</f>
        <v>120.71133682879962</v>
      </c>
      <c r="F514" s="2">
        <f ca="1">表格1[[#This Row],[第3年]]*(1+_xlfn.NORM.INV(RAND(),平均報酬率,平均標準差))</f>
        <v>132.27956729551809</v>
      </c>
      <c r="G514" s="2">
        <f ca="1">表格1[[#This Row],[第4年]]*(1+_xlfn.NORM.INV(RAND(),平均報酬率,平均標準差))</f>
        <v>138.92359289727975</v>
      </c>
      <c r="H514" s="2">
        <f ca="1">表格1[[#This Row],[第5年]]*(1+_xlfn.NORM.INV(RAND(),平均報酬率,平均標準差))</f>
        <v>142.07048994962949</v>
      </c>
      <c r="I514" s="2">
        <f ca="1">表格1[[#This Row],[第6年]]*(1+_xlfn.NORM.INV(RAND(),平均報酬率,平均標準差))</f>
        <v>147.47440369216611</v>
      </c>
      <c r="J514" s="2">
        <f ca="1">表格1[[#This Row],[第7年]]*(1+_xlfn.NORM.INV(RAND(),平均報酬率,平均標準差))</f>
        <v>153.23871701555385</v>
      </c>
      <c r="K514" s="2">
        <f ca="1">表格1[[#This Row],[第8年]]*(1+_xlfn.NORM.INV(RAND(),平均報酬率,平均標準差))</f>
        <v>157.29383203565894</v>
      </c>
      <c r="L514" s="2">
        <f ca="1">表格1[[#This Row],[第9年]]*(1+_xlfn.NORM.INV(RAND(),平均報酬率,平均標準差))</f>
        <v>168.32555444892472</v>
      </c>
    </row>
    <row r="515" spans="1:12" x14ac:dyDescent="0.25">
      <c r="A515" s="1">
        <v>487</v>
      </c>
      <c r="B515" s="1">
        <f t="shared" si="7"/>
        <v>100</v>
      </c>
      <c r="C515" s="2">
        <f ca="1">表格1[[#This Row],[期初]]*(1+_xlfn.NORM.INV(RAND(),平均報酬率,平均標準差))</f>
        <v>109.16985605545997</v>
      </c>
      <c r="D515" s="2">
        <f ca="1">表格1[[#This Row],[第1年]]*(1+_xlfn.NORM.INV(RAND(),平均報酬率,平均標準差))</f>
        <v>111.97852959261894</v>
      </c>
      <c r="E515" s="2">
        <f ca="1">表格1[[#This Row],[第2年]]*(1+_xlfn.NORM.INV(RAND(),平均報酬率,平均標準差))</f>
        <v>123.74728497126522</v>
      </c>
      <c r="F515" s="2">
        <f ca="1">表格1[[#This Row],[第3年]]*(1+_xlfn.NORM.INV(RAND(),平均報酬率,平均標準差))</f>
        <v>135.74709255263653</v>
      </c>
      <c r="G515" s="2">
        <f ca="1">表格1[[#This Row],[第4年]]*(1+_xlfn.NORM.INV(RAND(),平均報酬率,平均標準差))</f>
        <v>153.95720732888776</v>
      </c>
      <c r="H515" s="2">
        <f ca="1">表格1[[#This Row],[第5年]]*(1+_xlfn.NORM.INV(RAND(),平均報酬率,平均標準差))</f>
        <v>180.636820534169</v>
      </c>
      <c r="I515" s="2">
        <f ca="1">表格1[[#This Row],[第6年]]*(1+_xlfn.NORM.INV(RAND(),平均報酬率,平均標準差))</f>
        <v>193.39673863070786</v>
      </c>
      <c r="J515" s="2">
        <f ca="1">表格1[[#This Row],[第7年]]*(1+_xlfn.NORM.INV(RAND(),平均報酬率,平均標準差))</f>
        <v>209.90097637284603</v>
      </c>
      <c r="K515" s="2">
        <f ca="1">表格1[[#This Row],[第8年]]*(1+_xlfn.NORM.INV(RAND(),平均報酬率,平均標準差))</f>
        <v>218.36630368834082</v>
      </c>
      <c r="L515" s="2">
        <f ca="1">表格1[[#This Row],[第9年]]*(1+_xlfn.NORM.INV(RAND(),平均報酬率,平均標準差))</f>
        <v>216.87098844558304</v>
      </c>
    </row>
    <row r="516" spans="1:12" x14ac:dyDescent="0.25">
      <c r="A516" s="1">
        <v>488</v>
      </c>
      <c r="B516" s="1">
        <f t="shared" si="7"/>
        <v>100</v>
      </c>
      <c r="C516" s="2">
        <f ca="1">表格1[[#This Row],[期初]]*(1+_xlfn.NORM.INV(RAND(),平均報酬率,平均標準差))</f>
        <v>111.1709985366184</v>
      </c>
      <c r="D516" s="2">
        <f ca="1">表格1[[#This Row],[第1年]]*(1+_xlfn.NORM.INV(RAND(),平均報酬率,平均標準差))</f>
        <v>117.26757116446646</v>
      </c>
      <c r="E516" s="2">
        <f ca="1">表格1[[#This Row],[第2年]]*(1+_xlfn.NORM.INV(RAND(),平均報酬率,平均標準差))</f>
        <v>125.55432827414944</v>
      </c>
      <c r="F516" s="2">
        <f ca="1">表格1[[#This Row],[第3年]]*(1+_xlfn.NORM.INV(RAND(),平均報酬率,平均標準差))</f>
        <v>124.62171517928795</v>
      </c>
      <c r="G516" s="2">
        <f ca="1">表格1[[#This Row],[第4年]]*(1+_xlfn.NORM.INV(RAND(),平均報酬率,平均標準差))</f>
        <v>148.24650568105466</v>
      </c>
      <c r="H516" s="2">
        <f ca="1">表格1[[#This Row],[第5年]]*(1+_xlfn.NORM.INV(RAND(),平均報酬率,平均標準差))</f>
        <v>170.15041311646053</v>
      </c>
      <c r="I516" s="2">
        <f ca="1">表格1[[#This Row],[第6年]]*(1+_xlfn.NORM.INV(RAND(),平均報酬率,平均標準差))</f>
        <v>178.23349773657455</v>
      </c>
      <c r="J516" s="2">
        <f ca="1">表格1[[#This Row],[第7年]]*(1+_xlfn.NORM.INV(RAND(),平均報酬率,平均標準差))</f>
        <v>199.57157153900349</v>
      </c>
      <c r="K516" s="2">
        <f ca="1">表格1[[#This Row],[第8年]]*(1+_xlfn.NORM.INV(RAND(),平均報酬率,平均標準差))</f>
        <v>222.70752126708408</v>
      </c>
      <c r="L516" s="2">
        <f ca="1">表格1[[#This Row],[第9年]]*(1+_xlfn.NORM.INV(RAND(),平均報酬率,平均標準差))</f>
        <v>249.7442033038115</v>
      </c>
    </row>
    <row r="517" spans="1:12" x14ac:dyDescent="0.25">
      <c r="A517" s="1">
        <v>489</v>
      </c>
      <c r="B517" s="1">
        <f t="shared" si="7"/>
        <v>100</v>
      </c>
      <c r="C517" s="2">
        <f ca="1">表格1[[#This Row],[期初]]*(1+_xlfn.NORM.INV(RAND(),平均報酬率,平均標準差))</f>
        <v>105.02123762592382</v>
      </c>
      <c r="D517" s="2">
        <f ca="1">表格1[[#This Row],[第1年]]*(1+_xlfn.NORM.INV(RAND(),平均報酬率,平均標準差))</f>
        <v>108.41521362351162</v>
      </c>
      <c r="E517" s="2">
        <f ca="1">表格1[[#This Row],[第2年]]*(1+_xlfn.NORM.INV(RAND(),平均報酬率,平均標準差))</f>
        <v>117.78822877140436</v>
      </c>
      <c r="F517" s="2">
        <f ca="1">表格1[[#This Row],[第3年]]*(1+_xlfn.NORM.INV(RAND(),平均報酬率,平均標準差))</f>
        <v>132.35335998705719</v>
      </c>
      <c r="G517" s="2">
        <f ca="1">表格1[[#This Row],[第4年]]*(1+_xlfn.NORM.INV(RAND(),平均報酬率,平均標準差))</f>
        <v>140.66262938476933</v>
      </c>
      <c r="H517" s="2">
        <f ca="1">表格1[[#This Row],[第5年]]*(1+_xlfn.NORM.INV(RAND(),平均報酬率,平均標準差))</f>
        <v>152.46317481458087</v>
      </c>
      <c r="I517" s="2">
        <f ca="1">表格1[[#This Row],[第6年]]*(1+_xlfn.NORM.INV(RAND(),平均報酬率,平均標準差))</f>
        <v>153.89545801654015</v>
      </c>
      <c r="J517" s="2">
        <f ca="1">表格1[[#This Row],[第7年]]*(1+_xlfn.NORM.INV(RAND(),平均報酬率,平均標準差))</f>
        <v>173.46623538225631</v>
      </c>
      <c r="K517" s="2">
        <f ca="1">表格1[[#This Row],[第8年]]*(1+_xlfn.NORM.INV(RAND(),平均報酬率,平均標準差))</f>
        <v>181.44445200512487</v>
      </c>
      <c r="L517" s="2">
        <f ca="1">表格1[[#This Row],[第9年]]*(1+_xlfn.NORM.INV(RAND(),平均報酬率,平均標準差))</f>
        <v>211.17142451138926</v>
      </c>
    </row>
    <row r="518" spans="1:12" x14ac:dyDescent="0.25">
      <c r="A518" s="1">
        <v>490</v>
      </c>
      <c r="B518" s="1">
        <f t="shared" si="7"/>
        <v>100</v>
      </c>
      <c r="C518" s="2">
        <f ca="1">表格1[[#This Row],[期初]]*(1+_xlfn.NORM.INV(RAND(),平均報酬率,平均標準差))</f>
        <v>104.7229250094087</v>
      </c>
      <c r="D518" s="2">
        <f ca="1">表格1[[#This Row],[第1年]]*(1+_xlfn.NORM.INV(RAND(),平均報酬率,平均標準差))</f>
        <v>124.07919707483344</v>
      </c>
      <c r="E518" s="2">
        <f ca="1">表格1[[#This Row],[第2年]]*(1+_xlfn.NORM.INV(RAND(),平均報酬率,平均標準差))</f>
        <v>140.09933683095204</v>
      </c>
      <c r="F518" s="2">
        <f ca="1">表格1[[#This Row],[第3年]]*(1+_xlfn.NORM.INV(RAND(),平均報酬率,平均標準差))</f>
        <v>156.34439769657658</v>
      </c>
      <c r="G518" s="2">
        <f ca="1">表格1[[#This Row],[第4年]]*(1+_xlfn.NORM.INV(RAND(),平均報酬率,平均標準差))</f>
        <v>169.7207146729954</v>
      </c>
      <c r="H518" s="2">
        <f ca="1">表格1[[#This Row],[第5年]]*(1+_xlfn.NORM.INV(RAND(),平均報酬率,平均標準差))</f>
        <v>184.45969957142555</v>
      </c>
      <c r="I518" s="2">
        <f ca="1">表格1[[#This Row],[第6年]]*(1+_xlfn.NORM.INV(RAND(),平均報酬率,平均標準差))</f>
        <v>189.61419051924531</v>
      </c>
      <c r="J518" s="2">
        <f ca="1">表格1[[#This Row],[第7年]]*(1+_xlfn.NORM.INV(RAND(),平均報酬率,平均標準差))</f>
        <v>207.21383220801786</v>
      </c>
      <c r="K518" s="2">
        <f ca="1">表格1[[#This Row],[第8年]]*(1+_xlfn.NORM.INV(RAND(),平均報酬率,平均標準差))</f>
        <v>233.66549229167688</v>
      </c>
      <c r="L518" s="2">
        <f ca="1">表格1[[#This Row],[第9年]]*(1+_xlfn.NORM.INV(RAND(),平均報酬率,平均標準差))</f>
        <v>231.60749837871842</v>
      </c>
    </row>
    <row r="519" spans="1:12" x14ac:dyDescent="0.25">
      <c r="A519" s="1">
        <v>491</v>
      </c>
      <c r="B519" s="1">
        <f t="shared" si="7"/>
        <v>100</v>
      </c>
      <c r="C519" s="2">
        <f ca="1">表格1[[#This Row],[期初]]*(1+_xlfn.NORM.INV(RAND(),平均報酬率,平均標準差))</f>
        <v>103.16480551692042</v>
      </c>
      <c r="D519" s="2">
        <f ca="1">表格1[[#This Row],[第1年]]*(1+_xlfn.NORM.INV(RAND(),平均報酬率,平均標準差))</f>
        <v>116.2516594640644</v>
      </c>
      <c r="E519" s="2">
        <f ca="1">表格1[[#This Row],[第2年]]*(1+_xlfn.NORM.INV(RAND(),平均報酬率,平均標準差))</f>
        <v>135.51287555610509</v>
      </c>
      <c r="F519" s="2">
        <f ca="1">表格1[[#This Row],[第3年]]*(1+_xlfn.NORM.INV(RAND(),平均報酬率,平均標準差))</f>
        <v>151.59696377402571</v>
      </c>
      <c r="G519" s="2">
        <f ca="1">表格1[[#This Row],[第4年]]*(1+_xlfn.NORM.INV(RAND(),平均報酬率,平均標準差))</f>
        <v>153.30881239305981</v>
      </c>
      <c r="H519" s="2">
        <f ca="1">表格1[[#This Row],[第5年]]*(1+_xlfn.NORM.INV(RAND(),平均報酬率,平均標準差))</f>
        <v>176.71774019280278</v>
      </c>
      <c r="I519" s="2">
        <f ca="1">表格1[[#This Row],[第6年]]*(1+_xlfn.NORM.INV(RAND(),平均報酬率,平均標準差))</f>
        <v>201.06366345136493</v>
      </c>
      <c r="J519" s="2">
        <f ca="1">表格1[[#This Row],[第7年]]*(1+_xlfn.NORM.INV(RAND(),平均報酬率,平均標準差))</f>
        <v>230.060245465469</v>
      </c>
      <c r="K519" s="2">
        <f ca="1">表格1[[#This Row],[第8年]]*(1+_xlfn.NORM.INV(RAND(),平均報酬率,平均標準差))</f>
        <v>223.18064083674881</v>
      </c>
      <c r="L519" s="2">
        <f ca="1">表格1[[#This Row],[第9年]]*(1+_xlfn.NORM.INV(RAND(),平均報酬率,平均標準差))</f>
        <v>248.20684732667135</v>
      </c>
    </row>
    <row r="520" spans="1:12" x14ac:dyDescent="0.25">
      <c r="A520" s="1">
        <v>492</v>
      </c>
      <c r="B520" s="1">
        <f t="shared" si="7"/>
        <v>100</v>
      </c>
      <c r="C520" s="2">
        <f ca="1">表格1[[#This Row],[期初]]*(1+_xlfn.NORM.INV(RAND(),平均報酬率,平均標準差))</f>
        <v>117.0753862403358</v>
      </c>
      <c r="D520" s="2">
        <f ca="1">表格1[[#This Row],[第1年]]*(1+_xlfn.NORM.INV(RAND(),平均報酬率,平均標準差))</f>
        <v>117.98628945298148</v>
      </c>
      <c r="E520" s="2">
        <f ca="1">表格1[[#This Row],[第2年]]*(1+_xlfn.NORM.INV(RAND(),平均報酬率,平均標準差))</f>
        <v>132.734397268311</v>
      </c>
      <c r="F520" s="2">
        <f ca="1">表格1[[#This Row],[第3年]]*(1+_xlfn.NORM.INV(RAND(),平均報酬率,平均標準差))</f>
        <v>140.4599895477389</v>
      </c>
      <c r="G520" s="2">
        <f ca="1">表格1[[#This Row],[第4年]]*(1+_xlfn.NORM.INV(RAND(),平均報酬率,平均標準差))</f>
        <v>139.40706833613379</v>
      </c>
      <c r="H520" s="2">
        <f ca="1">表格1[[#This Row],[第5年]]*(1+_xlfn.NORM.INV(RAND(),平均報酬率,平均標準差))</f>
        <v>155.53993431565797</v>
      </c>
      <c r="I520" s="2">
        <f ca="1">表格1[[#This Row],[第6年]]*(1+_xlfn.NORM.INV(RAND(),平均報酬率,平均標準差))</f>
        <v>159.17583693861474</v>
      </c>
      <c r="J520" s="2">
        <f ca="1">表格1[[#This Row],[第7年]]*(1+_xlfn.NORM.INV(RAND(),平均報酬率,平均標準差))</f>
        <v>181.71942679507725</v>
      </c>
      <c r="K520" s="2">
        <f ca="1">表格1[[#This Row],[第8年]]*(1+_xlfn.NORM.INV(RAND(),平均報酬率,平均標準差))</f>
        <v>193.21226749931995</v>
      </c>
      <c r="L520" s="2">
        <f ca="1">表格1[[#This Row],[第9年]]*(1+_xlfn.NORM.INV(RAND(),平均報酬率,平均標準差))</f>
        <v>197.16021140661459</v>
      </c>
    </row>
    <row r="521" spans="1:12" x14ac:dyDescent="0.25">
      <c r="A521" s="1">
        <v>493</v>
      </c>
      <c r="B521" s="1">
        <f t="shared" si="7"/>
        <v>100</v>
      </c>
      <c r="C521" s="2">
        <f ca="1">表格1[[#This Row],[期初]]*(1+_xlfn.NORM.INV(RAND(),平均報酬率,平均標準差))</f>
        <v>106.35933012489183</v>
      </c>
      <c r="D521" s="2">
        <f ca="1">表格1[[#This Row],[第1年]]*(1+_xlfn.NORM.INV(RAND(),平均報酬率,平均標準差))</f>
        <v>124.86633201656474</v>
      </c>
      <c r="E521" s="2">
        <f ca="1">表格1[[#This Row],[第2年]]*(1+_xlfn.NORM.INV(RAND(),平均報酬率,平均標準差))</f>
        <v>127.49488652885918</v>
      </c>
      <c r="F521" s="2">
        <f ca="1">表格1[[#This Row],[第3年]]*(1+_xlfn.NORM.INV(RAND(),平均報酬率,平均標準差))</f>
        <v>135.9109105563214</v>
      </c>
      <c r="G521" s="2">
        <f ca="1">表格1[[#This Row],[第4年]]*(1+_xlfn.NORM.INV(RAND(),平均報酬率,平均標準差))</f>
        <v>133.56825450290515</v>
      </c>
      <c r="H521" s="2">
        <f ca="1">表格1[[#This Row],[第5年]]*(1+_xlfn.NORM.INV(RAND(),平均報酬率,平均標準差))</f>
        <v>143.18484369070757</v>
      </c>
      <c r="I521" s="2">
        <f ca="1">表格1[[#This Row],[第6年]]*(1+_xlfn.NORM.INV(RAND(),平均報酬率,平均標準差))</f>
        <v>159.75594549677174</v>
      </c>
      <c r="J521" s="2">
        <f ca="1">表格1[[#This Row],[第7年]]*(1+_xlfn.NORM.INV(RAND(),平均報酬率,平均標準差))</f>
        <v>159.4842320313108</v>
      </c>
      <c r="K521" s="2">
        <f ca="1">表格1[[#This Row],[第8年]]*(1+_xlfn.NORM.INV(RAND(),平均報酬率,平均標準差))</f>
        <v>167.78216006684559</v>
      </c>
      <c r="L521" s="2">
        <f ca="1">表格1[[#This Row],[第9年]]*(1+_xlfn.NORM.INV(RAND(),平均報酬率,平均標準差))</f>
        <v>191.29802860536714</v>
      </c>
    </row>
    <row r="522" spans="1:12" x14ac:dyDescent="0.25">
      <c r="A522" s="1">
        <v>494</v>
      </c>
      <c r="B522" s="1">
        <f t="shared" si="7"/>
        <v>100</v>
      </c>
      <c r="C522" s="2">
        <f ca="1">表格1[[#This Row],[期初]]*(1+_xlfn.NORM.INV(RAND(),平均報酬率,平均標準差))</f>
        <v>111.76945402468431</v>
      </c>
      <c r="D522" s="2">
        <f ca="1">表格1[[#This Row],[第1年]]*(1+_xlfn.NORM.INV(RAND(),平均報酬率,平均標準差))</f>
        <v>121.13138836917329</v>
      </c>
      <c r="E522" s="2">
        <f ca="1">表格1[[#This Row],[第2年]]*(1+_xlfn.NORM.INV(RAND(),平均報酬率,平均標準差))</f>
        <v>133.85311111134928</v>
      </c>
      <c r="F522" s="2">
        <f ca="1">表格1[[#This Row],[第3年]]*(1+_xlfn.NORM.INV(RAND(),平均報酬率,平均標準差))</f>
        <v>143.61694681308506</v>
      </c>
      <c r="G522" s="2">
        <f ca="1">表格1[[#This Row],[第4年]]*(1+_xlfn.NORM.INV(RAND(),平均報酬率,平均標準差))</f>
        <v>138.81018316304164</v>
      </c>
      <c r="H522" s="2">
        <f ca="1">表格1[[#This Row],[第5年]]*(1+_xlfn.NORM.INV(RAND(),平均報酬率,平均標準差))</f>
        <v>148.91595693013241</v>
      </c>
      <c r="I522" s="2">
        <f ca="1">表格1[[#This Row],[第6年]]*(1+_xlfn.NORM.INV(RAND(),平均報酬率,平均標準差))</f>
        <v>156.83449353588</v>
      </c>
      <c r="J522" s="2">
        <f ca="1">表格1[[#This Row],[第7年]]*(1+_xlfn.NORM.INV(RAND(),平均報酬率,平均標準差))</f>
        <v>168.3907526615491</v>
      </c>
      <c r="K522" s="2">
        <f ca="1">表格1[[#This Row],[第8年]]*(1+_xlfn.NORM.INV(RAND(),平均報酬率,平均標準差))</f>
        <v>178.22647298672794</v>
      </c>
      <c r="L522" s="2">
        <f ca="1">表格1[[#This Row],[第9年]]*(1+_xlfn.NORM.INV(RAND(),平均報酬率,平均標準差))</f>
        <v>194.28346802138475</v>
      </c>
    </row>
    <row r="523" spans="1:12" x14ac:dyDescent="0.25">
      <c r="A523" s="1">
        <v>495</v>
      </c>
      <c r="B523" s="1">
        <f t="shared" si="7"/>
        <v>100</v>
      </c>
      <c r="C523" s="2">
        <f ca="1">表格1[[#This Row],[期初]]*(1+_xlfn.NORM.INV(RAND(),平均報酬率,平均標準差))</f>
        <v>99.824715361288114</v>
      </c>
      <c r="D523" s="2">
        <f ca="1">表格1[[#This Row],[第1年]]*(1+_xlfn.NORM.INV(RAND(),平均報酬率,平均標準差))</f>
        <v>107.9976690112976</v>
      </c>
      <c r="E523" s="2">
        <f ca="1">表格1[[#This Row],[第2年]]*(1+_xlfn.NORM.INV(RAND(),平均報酬率,平均標準差))</f>
        <v>107.23413981885165</v>
      </c>
      <c r="F523" s="2">
        <f ca="1">表格1[[#This Row],[第3年]]*(1+_xlfn.NORM.INV(RAND(),平均報酬率,平均標準差))</f>
        <v>122.71499040955277</v>
      </c>
      <c r="G523" s="2">
        <f ca="1">表格1[[#This Row],[第4年]]*(1+_xlfn.NORM.INV(RAND(),平均報酬率,平均標準差))</f>
        <v>117.55000253978095</v>
      </c>
      <c r="H523" s="2">
        <f ca="1">表格1[[#This Row],[第5年]]*(1+_xlfn.NORM.INV(RAND(),平均報酬率,平均標準差))</f>
        <v>121.27683133604772</v>
      </c>
      <c r="I523" s="2">
        <f ca="1">表格1[[#This Row],[第6年]]*(1+_xlfn.NORM.INV(RAND(),平均報酬率,平均標準差))</f>
        <v>128.08830093661183</v>
      </c>
      <c r="J523" s="2">
        <f ca="1">表格1[[#This Row],[第7年]]*(1+_xlfn.NORM.INV(RAND(),平均報酬率,平均標準差))</f>
        <v>142.62205744655142</v>
      </c>
      <c r="K523" s="2">
        <f ca="1">表格1[[#This Row],[第8年]]*(1+_xlfn.NORM.INV(RAND(),平均報酬率,平均標準差))</f>
        <v>161.00521069830407</v>
      </c>
      <c r="L523" s="2">
        <f ca="1">表格1[[#This Row],[第9年]]*(1+_xlfn.NORM.INV(RAND(),平均報酬率,平均標準差))</f>
        <v>163.59114716710567</v>
      </c>
    </row>
    <row r="524" spans="1:12" x14ac:dyDescent="0.25">
      <c r="A524" s="1">
        <v>496</v>
      </c>
      <c r="B524" s="1">
        <f t="shared" si="7"/>
        <v>100</v>
      </c>
      <c r="C524" s="2">
        <f ca="1">表格1[[#This Row],[期初]]*(1+_xlfn.NORM.INV(RAND(),平均報酬率,平均標準差))</f>
        <v>110.03995758155854</v>
      </c>
      <c r="D524" s="2">
        <f ca="1">表格1[[#This Row],[第1年]]*(1+_xlfn.NORM.INV(RAND(),平均報酬率,平均標準差))</f>
        <v>118.88024666994615</v>
      </c>
      <c r="E524" s="2">
        <f ca="1">表格1[[#This Row],[第2年]]*(1+_xlfn.NORM.INV(RAND(),平均報酬率,平均標準差))</f>
        <v>125.3665702000132</v>
      </c>
      <c r="F524" s="2">
        <f ca="1">表格1[[#This Row],[第3年]]*(1+_xlfn.NORM.INV(RAND(),平均報酬率,平均標準差))</f>
        <v>155.35553370291296</v>
      </c>
      <c r="G524" s="2">
        <f ca="1">表格1[[#This Row],[第4年]]*(1+_xlfn.NORM.INV(RAND(),平均報酬率,平均標準差))</f>
        <v>163.58496788531971</v>
      </c>
      <c r="H524" s="2">
        <f ca="1">表格1[[#This Row],[第5年]]*(1+_xlfn.NORM.INV(RAND(),平均報酬率,平均標準差))</f>
        <v>168.03445288909788</v>
      </c>
      <c r="I524" s="2">
        <f ca="1">表格1[[#This Row],[第6年]]*(1+_xlfn.NORM.INV(RAND(),平均報酬率,平均標準差))</f>
        <v>181.70980337643095</v>
      </c>
      <c r="J524" s="2">
        <f ca="1">表格1[[#This Row],[第7年]]*(1+_xlfn.NORM.INV(RAND(),平均報酬率,平均標準差))</f>
        <v>189.26653106792213</v>
      </c>
      <c r="K524" s="2">
        <f ca="1">表格1[[#This Row],[第8年]]*(1+_xlfn.NORM.INV(RAND(),平均報酬率,平均標準差))</f>
        <v>172.70707143415419</v>
      </c>
      <c r="L524" s="2">
        <f ca="1">表格1[[#This Row],[第9年]]*(1+_xlfn.NORM.INV(RAND(),平均報酬率,平均標準差))</f>
        <v>195.67755962063927</v>
      </c>
    </row>
    <row r="525" spans="1:12" x14ac:dyDescent="0.25">
      <c r="A525" s="1">
        <v>497</v>
      </c>
      <c r="B525" s="1">
        <f t="shared" si="7"/>
        <v>100</v>
      </c>
      <c r="C525" s="2">
        <f ca="1">表格1[[#This Row],[期初]]*(1+_xlfn.NORM.INV(RAND(),平均報酬率,平均標準差))</f>
        <v>115.07169435673595</v>
      </c>
      <c r="D525" s="2">
        <f ca="1">表格1[[#This Row],[第1年]]*(1+_xlfn.NORM.INV(RAND(),平均報酬率,平均標準差))</f>
        <v>128.7420828217345</v>
      </c>
      <c r="E525" s="2">
        <f ca="1">表格1[[#This Row],[第2年]]*(1+_xlfn.NORM.INV(RAND(),平均報酬率,平均標準差))</f>
        <v>142.74266365860146</v>
      </c>
      <c r="F525" s="2">
        <f ca="1">表格1[[#This Row],[第3年]]*(1+_xlfn.NORM.INV(RAND(),平均報酬率,平均標準差))</f>
        <v>141.67089558616485</v>
      </c>
      <c r="G525" s="2">
        <f ca="1">表格1[[#This Row],[第4年]]*(1+_xlfn.NORM.INV(RAND(),平均報酬率,平均標準差))</f>
        <v>166.91552884637807</v>
      </c>
      <c r="H525" s="2">
        <f ca="1">表格1[[#This Row],[第5年]]*(1+_xlfn.NORM.INV(RAND(),平均報酬率,平均標準差))</f>
        <v>190.10860199188156</v>
      </c>
      <c r="I525" s="2">
        <f ca="1">表格1[[#This Row],[第6年]]*(1+_xlfn.NORM.INV(RAND(),平均報酬率,平均標準差))</f>
        <v>226.72655114425089</v>
      </c>
      <c r="J525" s="2">
        <f ca="1">表格1[[#This Row],[第7年]]*(1+_xlfn.NORM.INV(RAND(),平均報酬率,平均標準差))</f>
        <v>243.79397906614298</v>
      </c>
      <c r="K525" s="2">
        <f ca="1">表格1[[#This Row],[第8年]]*(1+_xlfn.NORM.INV(RAND(),平均報酬率,平均標準差))</f>
        <v>260.74326034076665</v>
      </c>
      <c r="L525" s="2">
        <f ca="1">表格1[[#This Row],[第9年]]*(1+_xlfn.NORM.INV(RAND(),平均報酬率,平均標準差))</f>
        <v>250.70856496273137</v>
      </c>
    </row>
    <row r="526" spans="1:12" x14ac:dyDescent="0.25">
      <c r="A526" s="1">
        <v>498</v>
      </c>
      <c r="B526" s="1">
        <f t="shared" si="7"/>
        <v>100</v>
      </c>
      <c r="C526" s="2">
        <f ca="1">表格1[[#This Row],[期初]]*(1+_xlfn.NORM.INV(RAND(),平均報酬率,平均標準差))</f>
        <v>110.02781027521804</v>
      </c>
      <c r="D526" s="2">
        <f ca="1">表格1[[#This Row],[第1年]]*(1+_xlfn.NORM.INV(RAND(),平均報酬率,平均標準差))</f>
        <v>119.32059333873933</v>
      </c>
      <c r="E526" s="2">
        <f ca="1">表格1[[#This Row],[第2年]]*(1+_xlfn.NORM.INV(RAND(),平均報酬率,平均標準差))</f>
        <v>125.38820878342888</v>
      </c>
      <c r="F526" s="2">
        <f ca="1">表格1[[#This Row],[第3年]]*(1+_xlfn.NORM.INV(RAND(),平均報酬率,平均標準差))</f>
        <v>143.36870971725637</v>
      </c>
      <c r="G526" s="2">
        <f ca="1">表格1[[#This Row],[第4年]]*(1+_xlfn.NORM.INV(RAND(),平均報酬率,平均標準差))</f>
        <v>156.88054881322574</v>
      </c>
      <c r="H526" s="2">
        <f ca="1">表格1[[#This Row],[第5年]]*(1+_xlfn.NORM.INV(RAND(),平均報酬率,平均標準差))</f>
        <v>175.80632678069145</v>
      </c>
      <c r="I526" s="2">
        <f ca="1">表格1[[#This Row],[第6年]]*(1+_xlfn.NORM.INV(RAND(),平均報酬率,平均標準差))</f>
        <v>185.13069376679363</v>
      </c>
      <c r="J526" s="2">
        <f ca="1">表格1[[#This Row],[第7年]]*(1+_xlfn.NORM.INV(RAND(),平均報酬率,平均標準差))</f>
        <v>207.0524831794113</v>
      </c>
      <c r="K526" s="2">
        <f ca="1">表格1[[#This Row],[第8年]]*(1+_xlfn.NORM.INV(RAND(),平均報酬率,平均標準差))</f>
        <v>236.59223332855217</v>
      </c>
      <c r="L526" s="2">
        <f ca="1">表格1[[#This Row],[第9年]]*(1+_xlfn.NORM.INV(RAND(),平均報酬率,平均標準差))</f>
        <v>254.38371455126924</v>
      </c>
    </row>
    <row r="527" spans="1:12" x14ac:dyDescent="0.25">
      <c r="A527" s="1">
        <v>499</v>
      </c>
      <c r="B527" s="1">
        <f t="shared" si="7"/>
        <v>100</v>
      </c>
      <c r="C527" s="2">
        <f ca="1">表格1[[#This Row],[期初]]*(1+_xlfn.NORM.INV(RAND(),平均報酬率,平均標準差))</f>
        <v>108.67232055408387</v>
      </c>
      <c r="D527" s="2">
        <f ca="1">表格1[[#This Row],[第1年]]*(1+_xlfn.NORM.INV(RAND(),平均報酬率,平均標準差))</f>
        <v>121.86045115763393</v>
      </c>
      <c r="E527" s="2">
        <f ca="1">表格1[[#This Row],[第2年]]*(1+_xlfn.NORM.INV(RAND(),平均報酬率,平均標準差))</f>
        <v>131.38570832619894</v>
      </c>
      <c r="F527" s="2">
        <f ca="1">表格1[[#This Row],[第3年]]*(1+_xlfn.NORM.INV(RAND(),平均報酬率,平均標準差))</f>
        <v>141.61220585974363</v>
      </c>
      <c r="G527" s="2">
        <f ca="1">表格1[[#This Row],[第4年]]*(1+_xlfn.NORM.INV(RAND(),平均報酬率,平均標準差))</f>
        <v>153.45613405277601</v>
      </c>
      <c r="H527" s="2">
        <f ca="1">表格1[[#This Row],[第5年]]*(1+_xlfn.NORM.INV(RAND(),平均報酬率,平均標準差))</f>
        <v>167.63529184641922</v>
      </c>
      <c r="I527" s="2">
        <f ca="1">表格1[[#This Row],[第6年]]*(1+_xlfn.NORM.INV(RAND(),平均報酬率,平均標準差))</f>
        <v>180.54645764411461</v>
      </c>
      <c r="J527" s="2">
        <f ca="1">表格1[[#This Row],[第7年]]*(1+_xlfn.NORM.INV(RAND(),平均報酬率,平均標準差))</f>
        <v>184.94727315508669</v>
      </c>
      <c r="K527" s="2">
        <f ca="1">表格1[[#This Row],[第8年]]*(1+_xlfn.NORM.INV(RAND(),平均報酬率,平均標準差))</f>
        <v>203.28450654892865</v>
      </c>
      <c r="L527" s="2">
        <f ca="1">表格1[[#This Row],[第9年]]*(1+_xlfn.NORM.INV(RAND(),平均報酬率,平均標準差))</f>
        <v>220.77723243321751</v>
      </c>
    </row>
    <row r="528" spans="1:12" x14ac:dyDescent="0.25">
      <c r="A528" s="1">
        <v>500</v>
      </c>
      <c r="B528" s="1">
        <f t="shared" si="7"/>
        <v>100</v>
      </c>
      <c r="C528" s="2">
        <f ca="1">表格1[[#This Row],[期初]]*(1+_xlfn.NORM.INV(RAND(),平均報酬率,平均標準差))</f>
        <v>106.61992450021569</v>
      </c>
      <c r="D528" s="2">
        <f ca="1">表格1[[#This Row],[第1年]]*(1+_xlfn.NORM.INV(RAND(),平均報酬率,平均標準差))</f>
        <v>112.01084914553631</v>
      </c>
      <c r="E528" s="2">
        <f ca="1">表格1[[#This Row],[第2年]]*(1+_xlfn.NORM.INV(RAND(),平均報酬率,平均標準差))</f>
        <v>113.95615982153532</v>
      </c>
      <c r="F528" s="2">
        <f ca="1">表格1[[#This Row],[第3年]]*(1+_xlfn.NORM.INV(RAND(),平均報酬率,平均標準差))</f>
        <v>118.2098719655404</v>
      </c>
      <c r="G528" s="2">
        <f ca="1">表格1[[#This Row],[第4年]]*(1+_xlfn.NORM.INV(RAND(),平均報酬率,平均標準差))</f>
        <v>130.91730309727404</v>
      </c>
      <c r="H528" s="2">
        <f ca="1">表格1[[#This Row],[第5年]]*(1+_xlfn.NORM.INV(RAND(),平均報酬率,平均標準差))</f>
        <v>136.08764837021693</v>
      </c>
      <c r="I528" s="2">
        <f ca="1">表格1[[#This Row],[第6年]]*(1+_xlfn.NORM.INV(RAND(),平均報酬率,平均標準差))</f>
        <v>144.37905865774056</v>
      </c>
      <c r="J528" s="2">
        <f ca="1">表格1[[#This Row],[第7年]]*(1+_xlfn.NORM.INV(RAND(),平均報酬率,平均標準差))</f>
        <v>152.23006440229582</v>
      </c>
      <c r="K528" s="2">
        <f ca="1">表格1[[#This Row],[第8年]]*(1+_xlfn.NORM.INV(RAND(),平均報酬率,平均標準差))</f>
        <v>158.5072793119848</v>
      </c>
      <c r="L528" s="2">
        <f ca="1">表格1[[#This Row],[第9年]]*(1+_xlfn.NORM.INV(RAND(),平均報酬率,平均標準差))</f>
        <v>172.23850608493538</v>
      </c>
    </row>
    <row r="529" spans="1:12" x14ac:dyDescent="0.25">
      <c r="A529" s="1">
        <v>501</v>
      </c>
      <c r="B529" s="1">
        <f t="shared" si="7"/>
        <v>100</v>
      </c>
      <c r="C529" s="2">
        <f ca="1">表格1[[#This Row],[期初]]*(1+_xlfn.NORM.INV(RAND(),平均報酬率,平均標準差))</f>
        <v>100.81528570808787</v>
      </c>
      <c r="D529" s="2">
        <f ca="1">表格1[[#This Row],[第1年]]*(1+_xlfn.NORM.INV(RAND(),平均報酬率,平均標準差))</f>
        <v>109.92815769739698</v>
      </c>
      <c r="E529" s="2">
        <f ca="1">表格1[[#This Row],[第2年]]*(1+_xlfn.NORM.INV(RAND(),平均報酬率,平均標準差))</f>
        <v>119.81769948591983</v>
      </c>
      <c r="F529" s="2">
        <f ca="1">表格1[[#This Row],[第3年]]*(1+_xlfn.NORM.INV(RAND(),平均報酬率,平均標準差))</f>
        <v>116.62904087284842</v>
      </c>
      <c r="G529" s="2">
        <f ca="1">表格1[[#This Row],[第4年]]*(1+_xlfn.NORM.INV(RAND(),平均報酬率,平均標準差))</f>
        <v>133.58066514080812</v>
      </c>
      <c r="H529" s="2">
        <f ca="1">表格1[[#This Row],[第5年]]*(1+_xlfn.NORM.INV(RAND(),平均報酬率,平均標準差))</f>
        <v>152.89993860079585</v>
      </c>
      <c r="I529" s="2">
        <f ca="1">表格1[[#This Row],[第6年]]*(1+_xlfn.NORM.INV(RAND(),平均報酬率,平均標準差))</f>
        <v>159.86872298928935</v>
      </c>
      <c r="J529" s="2">
        <f ca="1">表格1[[#This Row],[第7年]]*(1+_xlfn.NORM.INV(RAND(),平均報酬率,平均標準差))</f>
        <v>158.17973180417266</v>
      </c>
      <c r="K529" s="2">
        <f ca="1">表格1[[#This Row],[第8年]]*(1+_xlfn.NORM.INV(RAND(),平均報酬率,平均標準差))</f>
        <v>168.03849249262365</v>
      </c>
      <c r="L529" s="2">
        <f ca="1">表格1[[#This Row],[第9年]]*(1+_xlfn.NORM.INV(RAND(),平均報酬率,平均標準差))</f>
        <v>186.70849933496635</v>
      </c>
    </row>
    <row r="530" spans="1:12" x14ac:dyDescent="0.25">
      <c r="A530" s="1">
        <v>502</v>
      </c>
      <c r="B530" s="1">
        <f t="shared" si="7"/>
        <v>100</v>
      </c>
      <c r="C530" s="2">
        <f ca="1">表格1[[#This Row],[期初]]*(1+_xlfn.NORM.INV(RAND(),平均報酬率,平均標準差))</f>
        <v>104.68895592282811</v>
      </c>
      <c r="D530" s="2">
        <f ca="1">表格1[[#This Row],[第1年]]*(1+_xlfn.NORM.INV(RAND(),平均報酬率,平均標準差))</f>
        <v>119.96468595033491</v>
      </c>
      <c r="E530" s="2">
        <f ca="1">表格1[[#This Row],[第2年]]*(1+_xlfn.NORM.INV(RAND(),平均報酬率,平均標準差))</f>
        <v>134.26964154819541</v>
      </c>
      <c r="F530" s="2">
        <f ca="1">表格1[[#This Row],[第3年]]*(1+_xlfn.NORM.INV(RAND(),平均報酬率,平均標準差))</f>
        <v>146.90600064212597</v>
      </c>
      <c r="G530" s="2">
        <f ca="1">表格1[[#This Row],[第4年]]*(1+_xlfn.NORM.INV(RAND(),平均報酬率,平均標準差))</f>
        <v>144.1056745565626</v>
      </c>
      <c r="H530" s="2">
        <f ca="1">表格1[[#This Row],[第5年]]*(1+_xlfn.NORM.INV(RAND(),平均報酬率,平均標準差))</f>
        <v>151.76972145804405</v>
      </c>
      <c r="I530" s="2">
        <f ca="1">表格1[[#This Row],[第6年]]*(1+_xlfn.NORM.INV(RAND(),平均報酬率,平均標準差))</f>
        <v>165.45429141246302</v>
      </c>
      <c r="J530" s="2">
        <f ca="1">表格1[[#This Row],[第7年]]*(1+_xlfn.NORM.INV(RAND(),平均報酬率,平均標準差))</f>
        <v>164.64821451133383</v>
      </c>
      <c r="K530" s="2">
        <f ca="1">表格1[[#This Row],[第8年]]*(1+_xlfn.NORM.INV(RAND(),平均報酬率,平均標準差))</f>
        <v>167.24272771716048</v>
      </c>
      <c r="L530" s="2">
        <f ca="1">表格1[[#This Row],[第9年]]*(1+_xlfn.NORM.INV(RAND(),平均報酬率,平均標準差))</f>
        <v>172.41723229167232</v>
      </c>
    </row>
    <row r="531" spans="1:12" x14ac:dyDescent="0.25">
      <c r="A531" s="1">
        <v>503</v>
      </c>
      <c r="B531" s="1">
        <f t="shared" si="7"/>
        <v>100</v>
      </c>
      <c r="C531" s="2">
        <f ca="1">表格1[[#This Row],[期初]]*(1+_xlfn.NORM.INV(RAND(),平均報酬率,平均標準差))</f>
        <v>117.09758788149784</v>
      </c>
      <c r="D531" s="2">
        <f ca="1">表格1[[#This Row],[第1年]]*(1+_xlfn.NORM.INV(RAND(),平均報酬率,平均標準差))</f>
        <v>124.17040542679518</v>
      </c>
      <c r="E531" s="2">
        <f ca="1">表格1[[#This Row],[第2年]]*(1+_xlfn.NORM.INV(RAND(),平均報酬率,平均標準差))</f>
        <v>128.91685729935259</v>
      </c>
      <c r="F531" s="2">
        <f ca="1">表格1[[#This Row],[第3年]]*(1+_xlfn.NORM.INV(RAND(),平均報酬率,平均標準差))</f>
        <v>125.71259900604895</v>
      </c>
      <c r="G531" s="2">
        <f ca="1">表格1[[#This Row],[第4年]]*(1+_xlfn.NORM.INV(RAND(),平均報酬率,平均標準差))</f>
        <v>128.9313482686901</v>
      </c>
      <c r="H531" s="2">
        <f ca="1">表格1[[#This Row],[第5年]]*(1+_xlfn.NORM.INV(RAND(),平均報酬率,平均標準差))</f>
        <v>129.60963668253396</v>
      </c>
      <c r="I531" s="2">
        <f ca="1">表格1[[#This Row],[第6年]]*(1+_xlfn.NORM.INV(RAND(),平均報酬率,平均標準差))</f>
        <v>132.93270295379094</v>
      </c>
      <c r="J531" s="2">
        <f ca="1">表格1[[#This Row],[第7年]]*(1+_xlfn.NORM.INV(RAND(),平均報酬率,平均標準差))</f>
        <v>141.24151801728095</v>
      </c>
      <c r="K531" s="2">
        <f ca="1">表格1[[#This Row],[第8年]]*(1+_xlfn.NORM.INV(RAND(),平均報酬率,平均標準差))</f>
        <v>145.11651824416069</v>
      </c>
      <c r="L531" s="2">
        <f ca="1">表格1[[#This Row],[第9年]]*(1+_xlfn.NORM.INV(RAND(),平均報酬率,平均標準差))</f>
        <v>149.39062512551291</v>
      </c>
    </row>
    <row r="532" spans="1:12" x14ac:dyDescent="0.25">
      <c r="A532" s="1">
        <v>504</v>
      </c>
      <c r="B532" s="1">
        <f t="shared" si="7"/>
        <v>100</v>
      </c>
      <c r="C532" s="2">
        <f ca="1">表格1[[#This Row],[期初]]*(1+_xlfn.NORM.INV(RAND(),平均報酬率,平均標準差))</f>
        <v>113.79038661279549</v>
      </c>
      <c r="D532" s="2">
        <f ca="1">表格1[[#This Row],[第1年]]*(1+_xlfn.NORM.INV(RAND(),平均報酬率,平均標準差))</f>
        <v>129.81014123385225</v>
      </c>
      <c r="E532" s="2">
        <f ca="1">表格1[[#This Row],[第2年]]*(1+_xlfn.NORM.INV(RAND(),平均報酬率,平均標準差))</f>
        <v>138.51917530538952</v>
      </c>
      <c r="F532" s="2">
        <f ca="1">表格1[[#This Row],[第3年]]*(1+_xlfn.NORM.INV(RAND(),平均報酬率,平均標準差))</f>
        <v>145.90003091553862</v>
      </c>
      <c r="G532" s="2">
        <f ca="1">表格1[[#This Row],[第4年]]*(1+_xlfn.NORM.INV(RAND(),平均報酬率,平均標準差))</f>
        <v>156.84623500425917</v>
      </c>
      <c r="H532" s="2">
        <f ca="1">表格1[[#This Row],[第5年]]*(1+_xlfn.NORM.INV(RAND(),平均報酬率,平均標準差))</f>
        <v>169.70913628442278</v>
      </c>
      <c r="I532" s="2">
        <f ca="1">表格1[[#This Row],[第6年]]*(1+_xlfn.NORM.INV(RAND(),平均報酬率,平均標準差))</f>
        <v>185.48743547299941</v>
      </c>
      <c r="J532" s="2">
        <f ca="1">表格1[[#This Row],[第7年]]*(1+_xlfn.NORM.INV(RAND(),平均報酬率,平均標準差))</f>
        <v>202.63860183742091</v>
      </c>
      <c r="K532" s="2">
        <f ca="1">表格1[[#This Row],[第8年]]*(1+_xlfn.NORM.INV(RAND(),平均報酬率,平均標準差))</f>
        <v>241.22407886160704</v>
      </c>
      <c r="L532" s="2">
        <f ca="1">表格1[[#This Row],[第9年]]*(1+_xlfn.NORM.INV(RAND(),平均報酬率,平均標準差))</f>
        <v>251.6826731755117</v>
      </c>
    </row>
    <row r="533" spans="1:12" x14ac:dyDescent="0.25">
      <c r="A533" s="1">
        <v>505</v>
      </c>
      <c r="B533" s="1">
        <f t="shared" si="7"/>
        <v>100</v>
      </c>
      <c r="C533" s="2">
        <f ca="1">表格1[[#This Row],[期初]]*(1+_xlfn.NORM.INV(RAND(),平均報酬率,平均標準差))</f>
        <v>117.12000897781871</v>
      </c>
      <c r="D533" s="2">
        <f ca="1">表格1[[#This Row],[第1年]]*(1+_xlfn.NORM.INV(RAND(),平均報酬率,平均標準差))</f>
        <v>122.78396210645168</v>
      </c>
      <c r="E533" s="2">
        <f ca="1">表格1[[#This Row],[第2年]]*(1+_xlfn.NORM.INV(RAND(),平均報酬率,平均標準差))</f>
        <v>145.67834109004423</v>
      </c>
      <c r="F533" s="2">
        <f ca="1">表格1[[#This Row],[第3年]]*(1+_xlfn.NORM.INV(RAND(),平均報酬率,平均標準差))</f>
        <v>151.27769545974053</v>
      </c>
      <c r="G533" s="2">
        <f ca="1">表格1[[#This Row],[第4年]]*(1+_xlfn.NORM.INV(RAND(),平均報酬率,平均標準差))</f>
        <v>165.5024533561249</v>
      </c>
      <c r="H533" s="2">
        <f ca="1">表格1[[#This Row],[第5年]]*(1+_xlfn.NORM.INV(RAND(),平均報酬率,平均標準差))</f>
        <v>179.22007015916853</v>
      </c>
      <c r="I533" s="2">
        <f ca="1">表格1[[#This Row],[第6年]]*(1+_xlfn.NORM.INV(RAND(),平均報酬率,平均標準差))</f>
        <v>179.64560549384763</v>
      </c>
      <c r="J533" s="2">
        <f ca="1">表格1[[#This Row],[第7年]]*(1+_xlfn.NORM.INV(RAND(),平均報酬率,平均標準差))</f>
        <v>197.6872069062029</v>
      </c>
      <c r="K533" s="2">
        <f ca="1">表格1[[#This Row],[第8年]]*(1+_xlfn.NORM.INV(RAND(),平均報酬率,平均標準差))</f>
        <v>210.15516416403901</v>
      </c>
      <c r="L533" s="2">
        <f ca="1">表格1[[#This Row],[第9年]]*(1+_xlfn.NORM.INV(RAND(),平均報酬率,平均標準差))</f>
        <v>233.12042798555007</v>
      </c>
    </row>
    <row r="534" spans="1:12" x14ac:dyDescent="0.25">
      <c r="A534" s="1">
        <v>506</v>
      </c>
      <c r="B534" s="1">
        <f t="shared" si="7"/>
        <v>100</v>
      </c>
      <c r="C534" s="2">
        <f ca="1">表格1[[#This Row],[期初]]*(1+_xlfn.NORM.INV(RAND(),平均報酬率,平均標準差))</f>
        <v>114.07782914895819</v>
      </c>
      <c r="D534" s="2">
        <f ca="1">表格1[[#This Row],[第1年]]*(1+_xlfn.NORM.INV(RAND(),平均報酬率,平均標準差))</f>
        <v>129.15985040737968</v>
      </c>
      <c r="E534" s="2">
        <f ca="1">表格1[[#This Row],[第2年]]*(1+_xlfn.NORM.INV(RAND(),平均報酬率,平均標準差))</f>
        <v>137.89445084734146</v>
      </c>
      <c r="F534" s="2">
        <f ca="1">表格1[[#This Row],[第3年]]*(1+_xlfn.NORM.INV(RAND(),平均報酬率,平均標準差))</f>
        <v>141.93305979555402</v>
      </c>
      <c r="G534" s="2">
        <f ca="1">表格1[[#This Row],[第4年]]*(1+_xlfn.NORM.INV(RAND(),平均報酬率,平均標準差))</f>
        <v>147.46447186210074</v>
      </c>
      <c r="H534" s="2">
        <f ca="1">表格1[[#This Row],[第5年]]*(1+_xlfn.NORM.INV(RAND(),平均報酬率,平均標準差))</f>
        <v>144.77002255139624</v>
      </c>
      <c r="I534" s="2">
        <f ca="1">表格1[[#This Row],[第6年]]*(1+_xlfn.NORM.INV(RAND(),平均報酬率,平均標準差))</f>
        <v>141.29723601625489</v>
      </c>
      <c r="J534" s="2">
        <f ca="1">表格1[[#This Row],[第7年]]*(1+_xlfn.NORM.INV(RAND(),平均報酬率,平均標準差))</f>
        <v>158.32565564026902</v>
      </c>
      <c r="K534" s="2">
        <f ca="1">表格1[[#This Row],[第8年]]*(1+_xlfn.NORM.INV(RAND(),平均報酬率,平均標準差))</f>
        <v>161.78032462914436</v>
      </c>
      <c r="L534" s="2">
        <f ca="1">表格1[[#This Row],[第9年]]*(1+_xlfn.NORM.INV(RAND(),平均報酬率,平均標準差))</f>
        <v>186.32675930614178</v>
      </c>
    </row>
    <row r="535" spans="1:12" x14ac:dyDescent="0.25">
      <c r="A535" s="1">
        <v>507</v>
      </c>
      <c r="B535" s="1">
        <f t="shared" si="7"/>
        <v>100</v>
      </c>
      <c r="C535" s="2">
        <f ca="1">表格1[[#This Row],[期初]]*(1+_xlfn.NORM.INV(RAND(),平均報酬率,平均標準差))</f>
        <v>111.39980795215484</v>
      </c>
      <c r="D535" s="2">
        <f ca="1">表格1[[#This Row],[第1年]]*(1+_xlfn.NORM.INV(RAND(),平均報酬率,平均標準差))</f>
        <v>123.35629380177564</v>
      </c>
      <c r="E535" s="2">
        <f ca="1">表格1[[#This Row],[第2年]]*(1+_xlfn.NORM.INV(RAND(),平均報酬率,平均標準差))</f>
        <v>121.69221618458613</v>
      </c>
      <c r="F535" s="2">
        <f ca="1">表格1[[#This Row],[第3年]]*(1+_xlfn.NORM.INV(RAND(),平均報酬率,平均標準差))</f>
        <v>135.8514296512987</v>
      </c>
      <c r="G535" s="2">
        <f ca="1">表格1[[#This Row],[第4年]]*(1+_xlfn.NORM.INV(RAND(),平均報酬率,平均標準差))</f>
        <v>155.95279367439031</v>
      </c>
      <c r="H535" s="2">
        <f ca="1">表格1[[#This Row],[第5年]]*(1+_xlfn.NORM.INV(RAND(),平均報酬率,平均標準差))</f>
        <v>169.41733938652953</v>
      </c>
      <c r="I535" s="2">
        <f ca="1">表格1[[#This Row],[第6年]]*(1+_xlfn.NORM.INV(RAND(),平均報酬率,平均標準差))</f>
        <v>185.92034600212222</v>
      </c>
      <c r="J535" s="2">
        <f ca="1">表格1[[#This Row],[第7年]]*(1+_xlfn.NORM.INV(RAND(),平均報酬率,平均標準差))</f>
        <v>191.87524772921208</v>
      </c>
      <c r="K535" s="2">
        <f ca="1">表格1[[#This Row],[第8年]]*(1+_xlfn.NORM.INV(RAND(),平均報酬率,平均標準差))</f>
        <v>222.06372099175101</v>
      </c>
      <c r="L535" s="2">
        <f ca="1">表格1[[#This Row],[第9年]]*(1+_xlfn.NORM.INV(RAND(),平均報酬率,平均標準差))</f>
        <v>235.49189439702008</v>
      </c>
    </row>
    <row r="536" spans="1:12" x14ac:dyDescent="0.25">
      <c r="A536" s="1">
        <v>508</v>
      </c>
      <c r="B536" s="1">
        <f t="shared" si="7"/>
        <v>100</v>
      </c>
      <c r="C536" s="2">
        <f ca="1">表格1[[#This Row],[期初]]*(1+_xlfn.NORM.INV(RAND(),平均報酬率,平均標準差))</f>
        <v>108.81169597440909</v>
      </c>
      <c r="D536" s="2">
        <f ca="1">表格1[[#This Row],[第1年]]*(1+_xlfn.NORM.INV(RAND(),平均報酬率,平均標準差))</f>
        <v>119.05345157039156</v>
      </c>
      <c r="E536" s="2">
        <f ca="1">表格1[[#This Row],[第2年]]*(1+_xlfn.NORM.INV(RAND(),平均報酬率,平均標準差))</f>
        <v>126.1647258277539</v>
      </c>
      <c r="F536" s="2">
        <f ca="1">表格1[[#This Row],[第3年]]*(1+_xlfn.NORM.INV(RAND(),平均報酬率,平均標準差))</f>
        <v>117.89379733710693</v>
      </c>
      <c r="G536" s="2">
        <f ca="1">表格1[[#This Row],[第4年]]*(1+_xlfn.NORM.INV(RAND(),平均報酬率,平均標準差))</f>
        <v>124.00443045220597</v>
      </c>
      <c r="H536" s="2">
        <f ca="1">表格1[[#This Row],[第5年]]*(1+_xlfn.NORM.INV(RAND(),平均報酬率,平均標準差))</f>
        <v>118.60573559427804</v>
      </c>
      <c r="I536" s="2">
        <f ca="1">表格1[[#This Row],[第6年]]*(1+_xlfn.NORM.INV(RAND(),平均報酬率,平均標準差))</f>
        <v>136.72368705232589</v>
      </c>
      <c r="J536" s="2">
        <f ca="1">表格1[[#This Row],[第7年]]*(1+_xlfn.NORM.INV(RAND(),平均報酬率,平均標準差))</f>
        <v>160.25651779478824</v>
      </c>
      <c r="K536" s="2">
        <f ca="1">表格1[[#This Row],[第8年]]*(1+_xlfn.NORM.INV(RAND(),平均報酬率,平均標準差))</f>
        <v>175.26948691315837</v>
      </c>
      <c r="L536" s="2">
        <f ca="1">表格1[[#This Row],[第9年]]*(1+_xlfn.NORM.INV(RAND(),平均報酬率,平均標準差))</f>
        <v>175.25536562459234</v>
      </c>
    </row>
    <row r="537" spans="1:12" x14ac:dyDescent="0.25">
      <c r="A537" s="1">
        <v>509</v>
      </c>
      <c r="B537" s="1">
        <f t="shared" si="7"/>
        <v>100</v>
      </c>
      <c r="C537" s="2">
        <f ca="1">表格1[[#This Row],[期初]]*(1+_xlfn.NORM.INV(RAND(),平均報酬率,平均標準差))</f>
        <v>102.19174372396516</v>
      </c>
      <c r="D537" s="2">
        <f ca="1">表格1[[#This Row],[第1年]]*(1+_xlfn.NORM.INV(RAND(),平均報酬率,平均標準差))</f>
        <v>115.40234630070088</v>
      </c>
      <c r="E537" s="2">
        <f ca="1">表格1[[#This Row],[第2年]]*(1+_xlfn.NORM.INV(RAND(),平均報酬率,平均標準差))</f>
        <v>127.84800529347055</v>
      </c>
      <c r="F537" s="2">
        <f ca="1">表格1[[#This Row],[第3年]]*(1+_xlfn.NORM.INV(RAND(),平均報酬率,平均標準差))</f>
        <v>136.64382674581307</v>
      </c>
      <c r="G537" s="2">
        <f ca="1">表格1[[#This Row],[第4年]]*(1+_xlfn.NORM.INV(RAND(),平均報酬率,平均標準差))</f>
        <v>145.96431602921209</v>
      </c>
      <c r="H537" s="2">
        <f ca="1">表格1[[#This Row],[第5年]]*(1+_xlfn.NORM.INV(RAND(),平均報酬率,平均標準差))</f>
        <v>146.04959111759891</v>
      </c>
      <c r="I537" s="2">
        <f ca="1">表格1[[#This Row],[第6年]]*(1+_xlfn.NORM.INV(RAND(),平均報酬率,平均標準差))</f>
        <v>149.71154465883924</v>
      </c>
      <c r="J537" s="2">
        <f ca="1">表格1[[#This Row],[第7年]]*(1+_xlfn.NORM.INV(RAND(),平均報酬率,平均標準差))</f>
        <v>158.61532918587551</v>
      </c>
      <c r="K537" s="2">
        <f ca="1">表格1[[#This Row],[第8年]]*(1+_xlfn.NORM.INV(RAND(),平均報酬率,平均標準差))</f>
        <v>173.28210890144771</v>
      </c>
      <c r="L537" s="2">
        <f ca="1">表格1[[#This Row],[第9年]]*(1+_xlfn.NORM.INV(RAND(),平均報酬率,平均標準差))</f>
        <v>177.06456580731046</v>
      </c>
    </row>
    <row r="538" spans="1:12" x14ac:dyDescent="0.25">
      <c r="A538" s="1">
        <v>510</v>
      </c>
      <c r="B538" s="1">
        <f t="shared" si="7"/>
        <v>100</v>
      </c>
      <c r="C538" s="2">
        <f ca="1">表格1[[#This Row],[期初]]*(1+_xlfn.NORM.INV(RAND(),平均報酬率,平均標準差))</f>
        <v>111.49217688294992</v>
      </c>
      <c r="D538" s="2">
        <f ca="1">表格1[[#This Row],[第1年]]*(1+_xlfn.NORM.INV(RAND(),平均報酬率,平均標準差))</f>
        <v>113.21970786161589</v>
      </c>
      <c r="E538" s="2">
        <f ca="1">表格1[[#This Row],[第2年]]*(1+_xlfn.NORM.INV(RAND(),平均報酬率,平均標準差))</f>
        <v>125.72639136676909</v>
      </c>
      <c r="F538" s="2">
        <f ca="1">表格1[[#This Row],[第3年]]*(1+_xlfn.NORM.INV(RAND(),平均報酬率,平均標準差))</f>
        <v>148.43924800471513</v>
      </c>
      <c r="G538" s="2">
        <f ca="1">表格1[[#This Row],[第4年]]*(1+_xlfn.NORM.INV(RAND(),平均報酬率,平均標準差))</f>
        <v>152.77965810744521</v>
      </c>
      <c r="H538" s="2">
        <f ca="1">表格1[[#This Row],[第5年]]*(1+_xlfn.NORM.INV(RAND(),平均報酬率,平均標準差))</f>
        <v>155.7282307444332</v>
      </c>
      <c r="I538" s="2">
        <f ca="1">表格1[[#This Row],[第6年]]*(1+_xlfn.NORM.INV(RAND(),平均報酬率,平均標準差))</f>
        <v>157.05077121266831</v>
      </c>
      <c r="J538" s="2">
        <f ca="1">表格1[[#This Row],[第7年]]*(1+_xlfn.NORM.INV(RAND(),平均報酬率,平均標準差))</f>
        <v>165.00015035005913</v>
      </c>
      <c r="K538" s="2">
        <f ca="1">表格1[[#This Row],[第8年]]*(1+_xlfn.NORM.INV(RAND(),平均報酬率,平均標準差))</f>
        <v>186.8121886828049</v>
      </c>
      <c r="L538" s="2">
        <f ca="1">表格1[[#This Row],[第9年]]*(1+_xlfn.NORM.INV(RAND(),平均報酬率,平均標準差))</f>
        <v>212.30312527572474</v>
      </c>
    </row>
    <row r="539" spans="1:12" x14ac:dyDescent="0.25">
      <c r="A539" s="1">
        <v>511</v>
      </c>
      <c r="B539" s="1">
        <f t="shared" si="7"/>
        <v>100</v>
      </c>
      <c r="C539" s="2">
        <f ca="1">表格1[[#This Row],[期初]]*(1+_xlfn.NORM.INV(RAND(),平均報酬率,平均標準差))</f>
        <v>102.64329156533893</v>
      </c>
      <c r="D539" s="2">
        <f ca="1">表格1[[#This Row],[第1年]]*(1+_xlfn.NORM.INV(RAND(),平均報酬率,平均標準差))</f>
        <v>102.78125921373459</v>
      </c>
      <c r="E539" s="2">
        <f ca="1">表格1[[#This Row],[第2年]]*(1+_xlfn.NORM.INV(RAND(),平均報酬率,平均標準差))</f>
        <v>116.21256575058337</v>
      </c>
      <c r="F539" s="2">
        <f ca="1">表格1[[#This Row],[第3年]]*(1+_xlfn.NORM.INV(RAND(),平均報酬率,平均標準差))</f>
        <v>137.10013345100211</v>
      </c>
      <c r="G539" s="2">
        <f ca="1">表格1[[#This Row],[第4年]]*(1+_xlfn.NORM.INV(RAND(),平均報酬率,平均標準差))</f>
        <v>141.87569019221701</v>
      </c>
      <c r="H539" s="2">
        <f ca="1">表格1[[#This Row],[第5年]]*(1+_xlfn.NORM.INV(RAND(),平均報酬率,平均標準差))</f>
        <v>156.92947617142147</v>
      </c>
      <c r="I539" s="2">
        <f ca="1">表格1[[#This Row],[第6年]]*(1+_xlfn.NORM.INV(RAND(),平均報酬率,平均標準差))</f>
        <v>158.54704190995167</v>
      </c>
      <c r="J539" s="2">
        <f ca="1">表格1[[#This Row],[第7年]]*(1+_xlfn.NORM.INV(RAND(),平均報酬率,平均標準差))</f>
        <v>168.35983779535403</v>
      </c>
      <c r="K539" s="2">
        <f ca="1">表格1[[#This Row],[第8年]]*(1+_xlfn.NORM.INV(RAND(),平均報酬率,平均標準差))</f>
        <v>187.01629889181541</v>
      </c>
      <c r="L539" s="2">
        <f ca="1">表格1[[#This Row],[第9年]]*(1+_xlfn.NORM.INV(RAND(),平均報酬率,平均標準差))</f>
        <v>215.60840827534162</v>
      </c>
    </row>
    <row r="540" spans="1:12" x14ac:dyDescent="0.25">
      <c r="A540" s="1">
        <v>512</v>
      </c>
      <c r="B540" s="1">
        <f t="shared" si="7"/>
        <v>100</v>
      </c>
      <c r="C540" s="2">
        <f ca="1">表格1[[#This Row],[期初]]*(1+_xlfn.NORM.INV(RAND(),平均報酬率,平均標準差))</f>
        <v>102.97600338865335</v>
      </c>
      <c r="D540" s="2">
        <f ca="1">表格1[[#This Row],[第1年]]*(1+_xlfn.NORM.INV(RAND(),平均報酬率,平均標準差))</f>
        <v>108.11474546468037</v>
      </c>
      <c r="E540" s="2">
        <f ca="1">表格1[[#This Row],[第2年]]*(1+_xlfn.NORM.INV(RAND(),平均報酬率,平均標準差))</f>
        <v>119.43100799136016</v>
      </c>
      <c r="F540" s="2">
        <f ca="1">表格1[[#This Row],[第3年]]*(1+_xlfn.NORM.INV(RAND(),平均報酬率,平均標準差))</f>
        <v>134.98856807738326</v>
      </c>
      <c r="G540" s="2">
        <f ca="1">表格1[[#This Row],[第4年]]*(1+_xlfn.NORM.INV(RAND(),平均報酬率,平均標準差))</f>
        <v>145.97549001441379</v>
      </c>
      <c r="H540" s="2">
        <f ca="1">表格1[[#This Row],[第5年]]*(1+_xlfn.NORM.INV(RAND(),平均報酬率,平均標準差))</f>
        <v>155.67546921027389</v>
      </c>
      <c r="I540" s="2">
        <f ca="1">表格1[[#This Row],[第6年]]*(1+_xlfn.NORM.INV(RAND(),平均報酬率,平均標準差))</f>
        <v>180.72765704532105</v>
      </c>
      <c r="J540" s="2">
        <f ca="1">表格1[[#This Row],[第7年]]*(1+_xlfn.NORM.INV(RAND(),平均報酬率,平均標準差))</f>
        <v>188.23426212301732</v>
      </c>
      <c r="K540" s="2">
        <f ca="1">表格1[[#This Row],[第8年]]*(1+_xlfn.NORM.INV(RAND(),平均報酬率,平均標準差))</f>
        <v>199.87135251953245</v>
      </c>
      <c r="L540" s="2">
        <f ca="1">表格1[[#This Row],[第9年]]*(1+_xlfn.NORM.INV(RAND(),平均報酬率,平均標準差))</f>
        <v>218.22246118740878</v>
      </c>
    </row>
    <row r="541" spans="1:12" x14ac:dyDescent="0.25">
      <c r="A541" s="1">
        <v>513</v>
      </c>
      <c r="B541" s="1">
        <f t="shared" ref="B541:B604" si="8">投入金額</f>
        <v>100</v>
      </c>
      <c r="C541" s="2">
        <f ca="1">表格1[[#This Row],[期初]]*(1+_xlfn.NORM.INV(RAND(),平均報酬率,平均標準差))</f>
        <v>107.90103283299626</v>
      </c>
      <c r="D541" s="2">
        <f ca="1">表格1[[#This Row],[第1年]]*(1+_xlfn.NORM.INV(RAND(),平均報酬率,平均標準差))</f>
        <v>115.944632696412</v>
      </c>
      <c r="E541" s="2">
        <f ca="1">表格1[[#This Row],[第2年]]*(1+_xlfn.NORM.INV(RAND(),平均報酬率,平均標準差))</f>
        <v>138.36313783692884</v>
      </c>
      <c r="F541" s="2">
        <f ca="1">表格1[[#This Row],[第3年]]*(1+_xlfn.NORM.INV(RAND(),平均報酬率,平均標準差))</f>
        <v>148.93907286098835</v>
      </c>
      <c r="G541" s="2">
        <f ca="1">表格1[[#This Row],[第4年]]*(1+_xlfn.NORM.INV(RAND(),平均報酬率,平均標準差))</f>
        <v>164.42457340013601</v>
      </c>
      <c r="H541" s="2">
        <f ca="1">表格1[[#This Row],[第5年]]*(1+_xlfn.NORM.INV(RAND(),平均報酬率,平均標準差))</f>
        <v>169.68677102526971</v>
      </c>
      <c r="I541" s="2">
        <f ca="1">表格1[[#This Row],[第6年]]*(1+_xlfn.NORM.INV(RAND(),平均報酬率,平均標準差))</f>
        <v>191.432850504448</v>
      </c>
      <c r="J541" s="2">
        <f ca="1">表格1[[#This Row],[第7年]]*(1+_xlfn.NORM.INV(RAND(),平均報酬率,平均標準差))</f>
        <v>213.65808540777644</v>
      </c>
      <c r="K541" s="2">
        <f ca="1">表格1[[#This Row],[第8年]]*(1+_xlfn.NORM.INV(RAND(),平均報酬率,平均標準差))</f>
        <v>244.87580086827063</v>
      </c>
      <c r="L541" s="2">
        <f ca="1">表格1[[#This Row],[第9年]]*(1+_xlfn.NORM.INV(RAND(),平均報酬率,平均標準差))</f>
        <v>283.73567312094644</v>
      </c>
    </row>
    <row r="542" spans="1:12" x14ac:dyDescent="0.25">
      <c r="A542" s="1">
        <v>514</v>
      </c>
      <c r="B542" s="1">
        <f t="shared" si="8"/>
        <v>100</v>
      </c>
      <c r="C542" s="2">
        <f ca="1">表格1[[#This Row],[期初]]*(1+_xlfn.NORM.INV(RAND(),平均報酬率,平均標準差))</f>
        <v>104.66127066805041</v>
      </c>
      <c r="D542" s="2">
        <f ca="1">表格1[[#This Row],[第1年]]*(1+_xlfn.NORM.INV(RAND(),平均報酬率,平均標準差))</f>
        <v>118.34282398607074</v>
      </c>
      <c r="E542" s="2">
        <f ca="1">表格1[[#This Row],[第2年]]*(1+_xlfn.NORM.INV(RAND(),平均報酬率,平均標準差))</f>
        <v>128.49601025008954</v>
      </c>
      <c r="F542" s="2">
        <f ca="1">表格1[[#This Row],[第3年]]*(1+_xlfn.NORM.INV(RAND(),平均報酬率,平均標準差))</f>
        <v>118.2889198445197</v>
      </c>
      <c r="G542" s="2">
        <f ca="1">表格1[[#This Row],[第4年]]*(1+_xlfn.NORM.INV(RAND(),平均報酬率,平均標準差))</f>
        <v>133.75864938249663</v>
      </c>
      <c r="H542" s="2">
        <f ca="1">表格1[[#This Row],[第5年]]*(1+_xlfn.NORM.INV(RAND(),平均報酬率,平均標準差))</f>
        <v>137.44501491615742</v>
      </c>
      <c r="I542" s="2">
        <f ca="1">表格1[[#This Row],[第6年]]*(1+_xlfn.NORM.INV(RAND(),平均報酬率,平均標準差))</f>
        <v>153.7773850060785</v>
      </c>
      <c r="J542" s="2">
        <f ca="1">表格1[[#This Row],[第7年]]*(1+_xlfn.NORM.INV(RAND(),平均報酬率,平均標準差))</f>
        <v>160.97971366565238</v>
      </c>
      <c r="K542" s="2">
        <f ca="1">表格1[[#This Row],[第8年]]*(1+_xlfn.NORM.INV(RAND(),平均報酬率,平均標準差))</f>
        <v>163.1679115950833</v>
      </c>
      <c r="L542" s="2">
        <f ca="1">表格1[[#This Row],[第9年]]*(1+_xlfn.NORM.INV(RAND(),平均報酬率,平均標準差))</f>
        <v>181.3172051969193</v>
      </c>
    </row>
    <row r="543" spans="1:12" x14ac:dyDescent="0.25">
      <c r="A543" s="1">
        <v>515</v>
      </c>
      <c r="B543" s="1">
        <f t="shared" si="8"/>
        <v>100</v>
      </c>
      <c r="C543" s="2">
        <f ca="1">表格1[[#This Row],[期初]]*(1+_xlfn.NORM.INV(RAND(),平均報酬率,平均標準差))</f>
        <v>108.54981560569618</v>
      </c>
      <c r="D543" s="2">
        <f ca="1">表格1[[#This Row],[第1年]]*(1+_xlfn.NORM.INV(RAND(),平均報酬率,平均標準差))</f>
        <v>117.46386427977355</v>
      </c>
      <c r="E543" s="2">
        <f ca="1">表格1[[#This Row],[第2年]]*(1+_xlfn.NORM.INV(RAND(),平均報酬率,平均標準差))</f>
        <v>129.53903081637498</v>
      </c>
      <c r="F543" s="2">
        <f ca="1">表格1[[#This Row],[第3年]]*(1+_xlfn.NORM.INV(RAND(),平均報酬率,平均標準差))</f>
        <v>134.92352529730053</v>
      </c>
      <c r="G543" s="2">
        <f ca="1">表格1[[#This Row],[第4年]]*(1+_xlfn.NORM.INV(RAND(),平均報酬率,平均標準差))</f>
        <v>133.00872321286366</v>
      </c>
      <c r="H543" s="2">
        <f ca="1">表格1[[#This Row],[第5年]]*(1+_xlfn.NORM.INV(RAND(),平均報酬率,平均標準差))</f>
        <v>144.16191776708331</v>
      </c>
      <c r="I543" s="2">
        <f ca="1">表格1[[#This Row],[第6年]]*(1+_xlfn.NORM.INV(RAND(),平均報酬率,平均標準差))</f>
        <v>159.92541541754142</v>
      </c>
      <c r="J543" s="2">
        <f ca="1">表格1[[#This Row],[第7年]]*(1+_xlfn.NORM.INV(RAND(),平均報酬率,平均標準差))</f>
        <v>179.41860117311461</v>
      </c>
      <c r="K543" s="2">
        <f ca="1">表格1[[#This Row],[第8年]]*(1+_xlfn.NORM.INV(RAND(),平均報酬率,平均標準差))</f>
        <v>187.29215402585956</v>
      </c>
      <c r="L543" s="2">
        <f ca="1">表格1[[#This Row],[第9年]]*(1+_xlfn.NORM.INV(RAND(),平均報酬率,平均標準差))</f>
        <v>203.05559000485894</v>
      </c>
    </row>
    <row r="544" spans="1:12" x14ac:dyDescent="0.25">
      <c r="A544" s="1">
        <v>516</v>
      </c>
      <c r="B544" s="1">
        <f t="shared" si="8"/>
        <v>100</v>
      </c>
      <c r="C544" s="2">
        <f ca="1">表格1[[#This Row],[期初]]*(1+_xlfn.NORM.INV(RAND(),平均報酬率,平均標準差))</f>
        <v>115.22617545027583</v>
      </c>
      <c r="D544" s="2">
        <f ca="1">表格1[[#This Row],[第1年]]*(1+_xlfn.NORM.INV(RAND(),平均報酬率,平均標準差))</f>
        <v>126.20401424407702</v>
      </c>
      <c r="E544" s="2">
        <f ca="1">表格1[[#This Row],[第2年]]*(1+_xlfn.NORM.INV(RAND(),平均報酬率,平均標準差))</f>
        <v>137.78667077528181</v>
      </c>
      <c r="F544" s="2">
        <f ca="1">表格1[[#This Row],[第3年]]*(1+_xlfn.NORM.INV(RAND(),平均報酬率,平均標準差))</f>
        <v>147.87881551927015</v>
      </c>
      <c r="G544" s="2">
        <f ca="1">表格1[[#This Row],[第4年]]*(1+_xlfn.NORM.INV(RAND(),平均報酬率,平均標準差))</f>
        <v>167.09167827059491</v>
      </c>
      <c r="H544" s="2">
        <f ca="1">表格1[[#This Row],[第5年]]*(1+_xlfn.NORM.INV(RAND(),平均報酬率,平均標準差))</f>
        <v>174.43205974746874</v>
      </c>
      <c r="I544" s="2">
        <f ca="1">表格1[[#This Row],[第6年]]*(1+_xlfn.NORM.INV(RAND(),平均報酬率,平均標準差))</f>
        <v>186.52344046053634</v>
      </c>
      <c r="J544" s="2">
        <f ca="1">表格1[[#This Row],[第7年]]*(1+_xlfn.NORM.INV(RAND(),平均報酬率,平均標準差))</f>
        <v>202.10812627960314</v>
      </c>
      <c r="K544" s="2">
        <f ca="1">表格1[[#This Row],[第8年]]*(1+_xlfn.NORM.INV(RAND(),平均報酬率,平均標準差))</f>
        <v>214.14317430427954</v>
      </c>
      <c r="L544" s="2">
        <f ca="1">表格1[[#This Row],[第9年]]*(1+_xlfn.NORM.INV(RAND(),平均報酬率,平均標準差))</f>
        <v>232.20743764234362</v>
      </c>
    </row>
    <row r="545" spans="1:12" x14ac:dyDescent="0.25">
      <c r="A545" s="1">
        <v>517</v>
      </c>
      <c r="B545" s="1">
        <f t="shared" si="8"/>
        <v>100</v>
      </c>
      <c r="C545" s="2">
        <f ca="1">表格1[[#This Row],[期初]]*(1+_xlfn.NORM.INV(RAND(),平均報酬率,平均標準差))</f>
        <v>111.77832849702965</v>
      </c>
      <c r="D545" s="2">
        <f ca="1">表格1[[#This Row],[第1年]]*(1+_xlfn.NORM.INV(RAND(),平均報酬率,平均標準差))</f>
        <v>111.4825811434054</v>
      </c>
      <c r="E545" s="2">
        <f ca="1">表格1[[#This Row],[第2年]]*(1+_xlfn.NORM.INV(RAND(),平均報酬率,平均標準差))</f>
        <v>117.0934794340899</v>
      </c>
      <c r="F545" s="2">
        <f ca="1">表格1[[#This Row],[第3年]]*(1+_xlfn.NORM.INV(RAND(),平均報酬率,平均標準差))</f>
        <v>129.09106731307358</v>
      </c>
      <c r="G545" s="2">
        <f ca="1">表格1[[#This Row],[第4年]]*(1+_xlfn.NORM.INV(RAND(),平均報酬率,平均標準差))</f>
        <v>137.83345608028259</v>
      </c>
      <c r="H545" s="2">
        <f ca="1">表格1[[#This Row],[第5年]]*(1+_xlfn.NORM.INV(RAND(),平均報酬率,平均標準差))</f>
        <v>150.161814953609</v>
      </c>
      <c r="I545" s="2">
        <f ca="1">表格1[[#This Row],[第6年]]*(1+_xlfn.NORM.INV(RAND(),平均報酬率,平均標準差))</f>
        <v>164.95071251927124</v>
      </c>
      <c r="J545" s="2">
        <f ca="1">表格1[[#This Row],[第7年]]*(1+_xlfn.NORM.INV(RAND(),平均報酬率,平均標準差))</f>
        <v>156.47409915264873</v>
      </c>
      <c r="K545" s="2">
        <f ca="1">表格1[[#This Row],[第8年]]*(1+_xlfn.NORM.INV(RAND(),平均報酬率,平均標準差))</f>
        <v>186.08343982600752</v>
      </c>
      <c r="L545" s="2">
        <f ca="1">表格1[[#This Row],[第9年]]*(1+_xlfn.NORM.INV(RAND(),平均報酬率,平均標準差))</f>
        <v>200.69794336654908</v>
      </c>
    </row>
    <row r="546" spans="1:12" x14ac:dyDescent="0.25">
      <c r="A546" s="1">
        <v>518</v>
      </c>
      <c r="B546" s="1">
        <f t="shared" si="8"/>
        <v>100</v>
      </c>
      <c r="C546" s="2">
        <f ca="1">表格1[[#This Row],[期初]]*(1+_xlfn.NORM.INV(RAND(),平均報酬率,平均標準差))</f>
        <v>101.65133969968745</v>
      </c>
      <c r="D546" s="2">
        <f ca="1">表格1[[#This Row],[第1年]]*(1+_xlfn.NORM.INV(RAND(),平均報酬率,平均標準差))</f>
        <v>109.14075890820958</v>
      </c>
      <c r="E546" s="2">
        <f ca="1">表格1[[#This Row],[第2年]]*(1+_xlfn.NORM.INV(RAND(),平均報酬率,平均標準差))</f>
        <v>110.44748941221718</v>
      </c>
      <c r="F546" s="2">
        <f ca="1">表格1[[#This Row],[第3年]]*(1+_xlfn.NORM.INV(RAND(),平均報酬率,平均標準差))</f>
        <v>123.91629477221916</v>
      </c>
      <c r="G546" s="2">
        <f ca="1">表格1[[#This Row],[第4年]]*(1+_xlfn.NORM.INV(RAND(),平均報酬率,平均標準差))</f>
        <v>131.16108397338783</v>
      </c>
      <c r="H546" s="2">
        <f ca="1">表格1[[#This Row],[第5年]]*(1+_xlfn.NORM.INV(RAND(),平均報酬率,平均標準差))</f>
        <v>146.90699618199946</v>
      </c>
      <c r="I546" s="2">
        <f ca="1">表格1[[#This Row],[第6年]]*(1+_xlfn.NORM.INV(RAND(),平均報酬率,平均標準差))</f>
        <v>166.79202428296387</v>
      </c>
      <c r="J546" s="2">
        <f ca="1">表格1[[#This Row],[第7年]]*(1+_xlfn.NORM.INV(RAND(),平均報酬率,平均標準差))</f>
        <v>172.33473330149977</v>
      </c>
      <c r="K546" s="2">
        <f ca="1">表格1[[#This Row],[第8年]]*(1+_xlfn.NORM.INV(RAND(),平均報酬率,平均標準差))</f>
        <v>189.52714926619271</v>
      </c>
      <c r="L546" s="2">
        <f ca="1">表格1[[#This Row],[第9年]]*(1+_xlfn.NORM.INV(RAND(),平均報酬率,平均標準差))</f>
        <v>207.92992143038512</v>
      </c>
    </row>
    <row r="547" spans="1:12" x14ac:dyDescent="0.25">
      <c r="A547" s="1">
        <v>519</v>
      </c>
      <c r="B547" s="1">
        <f t="shared" si="8"/>
        <v>100</v>
      </c>
      <c r="C547" s="2">
        <f ca="1">表格1[[#This Row],[期初]]*(1+_xlfn.NORM.INV(RAND(),平均報酬率,平均標準差))</f>
        <v>107.57165189293913</v>
      </c>
      <c r="D547" s="2">
        <f ca="1">表格1[[#This Row],[第1年]]*(1+_xlfn.NORM.INV(RAND(),平均報酬率,平均標準差))</f>
        <v>108.49101140990852</v>
      </c>
      <c r="E547" s="2">
        <f ca="1">表格1[[#This Row],[第2年]]*(1+_xlfn.NORM.INV(RAND(),平均報酬率,平均標準差))</f>
        <v>111.52360930069406</v>
      </c>
      <c r="F547" s="2">
        <f ca="1">表格1[[#This Row],[第3年]]*(1+_xlfn.NORM.INV(RAND(),平均報酬率,平均標準差))</f>
        <v>117.20615657737135</v>
      </c>
      <c r="G547" s="2">
        <f ca="1">表格1[[#This Row],[第4年]]*(1+_xlfn.NORM.INV(RAND(),平均報酬率,平均標準差))</f>
        <v>133.28108187669332</v>
      </c>
      <c r="H547" s="2">
        <f ca="1">表格1[[#This Row],[第5年]]*(1+_xlfn.NORM.INV(RAND(),平均報酬率,平均標準差))</f>
        <v>137.61568847838086</v>
      </c>
      <c r="I547" s="2">
        <f ca="1">表格1[[#This Row],[第6年]]*(1+_xlfn.NORM.INV(RAND(),平均報酬率,平均標準差))</f>
        <v>136.21975469768728</v>
      </c>
      <c r="J547" s="2">
        <f ca="1">表格1[[#This Row],[第7年]]*(1+_xlfn.NORM.INV(RAND(),平均報酬率,平均標準差))</f>
        <v>147.8565989182691</v>
      </c>
      <c r="K547" s="2">
        <f ca="1">表格1[[#This Row],[第8年]]*(1+_xlfn.NORM.INV(RAND(),平均報酬率,平均標準差))</f>
        <v>138.37748966005495</v>
      </c>
      <c r="L547" s="2">
        <f ca="1">表格1[[#This Row],[第9年]]*(1+_xlfn.NORM.INV(RAND(),平均報酬率,平均標準差))</f>
        <v>152.56003509226881</v>
      </c>
    </row>
    <row r="548" spans="1:12" x14ac:dyDescent="0.25">
      <c r="A548" s="1">
        <v>520</v>
      </c>
      <c r="B548" s="1">
        <f t="shared" si="8"/>
        <v>100</v>
      </c>
      <c r="C548" s="2">
        <f ca="1">表格1[[#This Row],[期初]]*(1+_xlfn.NORM.INV(RAND(),平均報酬率,平均標準差))</f>
        <v>100.83000132296995</v>
      </c>
      <c r="D548" s="2">
        <f ca="1">表格1[[#This Row],[第1年]]*(1+_xlfn.NORM.INV(RAND(),平均報酬率,平均標準差))</f>
        <v>115.07233512498287</v>
      </c>
      <c r="E548" s="2">
        <f ca="1">表格1[[#This Row],[第2年]]*(1+_xlfn.NORM.INV(RAND(),平均報酬率,平均標準差))</f>
        <v>130.6949378159658</v>
      </c>
      <c r="F548" s="2">
        <f ca="1">表格1[[#This Row],[第3年]]*(1+_xlfn.NORM.INV(RAND(),平均報酬率,平均標準差))</f>
        <v>146.36812529461918</v>
      </c>
      <c r="G548" s="2">
        <f ca="1">表格1[[#This Row],[第4年]]*(1+_xlfn.NORM.INV(RAND(),平均報酬率,平均標準差))</f>
        <v>146.63410692277432</v>
      </c>
      <c r="H548" s="2">
        <f ca="1">表格1[[#This Row],[第5年]]*(1+_xlfn.NORM.INV(RAND(),平均報酬率,平均標準差))</f>
        <v>155.95107354257556</v>
      </c>
      <c r="I548" s="2">
        <f ca="1">表格1[[#This Row],[第6年]]*(1+_xlfn.NORM.INV(RAND(),平均報酬率,平均標準差))</f>
        <v>170.72978814481255</v>
      </c>
      <c r="J548" s="2">
        <f ca="1">表格1[[#This Row],[第7年]]*(1+_xlfn.NORM.INV(RAND(),平均報酬率,平均標準差))</f>
        <v>185.64497782160748</v>
      </c>
      <c r="K548" s="2">
        <f ca="1">表格1[[#This Row],[第8年]]*(1+_xlfn.NORM.INV(RAND(),平均報酬率,平均標準差))</f>
        <v>192.07132773768663</v>
      </c>
      <c r="L548" s="2">
        <f ca="1">表格1[[#This Row],[第9年]]*(1+_xlfn.NORM.INV(RAND(),平均報酬率,平均標準差))</f>
        <v>205.34595195462413</v>
      </c>
    </row>
    <row r="549" spans="1:12" x14ac:dyDescent="0.25">
      <c r="A549" s="1">
        <v>521</v>
      </c>
      <c r="B549" s="1">
        <f t="shared" si="8"/>
        <v>100</v>
      </c>
      <c r="C549" s="2">
        <f ca="1">表格1[[#This Row],[期初]]*(1+_xlfn.NORM.INV(RAND(),平均報酬率,平均標準差))</f>
        <v>103.30098385626833</v>
      </c>
      <c r="D549" s="2">
        <f ca="1">表格1[[#This Row],[第1年]]*(1+_xlfn.NORM.INV(RAND(),平均報酬率,平均標準差))</f>
        <v>113.96589904747313</v>
      </c>
      <c r="E549" s="2">
        <f ca="1">表格1[[#This Row],[第2年]]*(1+_xlfn.NORM.INV(RAND(),平均報酬率,平均標準差))</f>
        <v>120.75917885095117</v>
      </c>
      <c r="F549" s="2">
        <f ca="1">表格1[[#This Row],[第3年]]*(1+_xlfn.NORM.INV(RAND(),平均報酬率,平均標準差))</f>
        <v>120.41250307911935</v>
      </c>
      <c r="G549" s="2">
        <f ca="1">表格1[[#This Row],[第4年]]*(1+_xlfn.NORM.INV(RAND(),平均報酬率,平均標準差))</f>
        <v>127.67439761039124</v>
      </c>
      <c r="H549" s="2">
        <f ca="1">表格1[[#This Row],[第5年]]*(1+_xlfn.NORM.INV(RAND(),平均報酬率,平均標準差))</f>
        <v>135.94202282068429</v>
      </c>
      <c r="I549" s="2">
        <f ca="1">表格1[[#This Row],[第6年]]*(1+_xlfn.NORM.INV(RAND(),平均報酬率,平均標準差))</f>
        <v>143.32553412700184</v>
      </c>
      <c r="J549" s="2">
        <f ca="1">表格1[[#This Row],[第7年]]*(1+_xlfn.NORM.INV(RAND(),平均報酬率,平均標準差))</f>
        <v>134.70211297219095</v>
      </c>
      <c r="K549" s="2">
        <f ca="1">表格1[[#This Row],[第8年]]*(1+_xlfn.NORM.INV(RAND(),平均報酬率,平均標準差))</f>
        <v>148.56473827796415</v>
      </c>
      <c r="L549" s="2">
        <f ca="1">表格1[[#This Row],[第9年]]*(1+_xlfn.NORM.INV(RAND(),平均報酬率,平均標準差))</f>
        <v>175.22718814828386</v>
      </c>
    </row>
    <row r="550" spans="1:12" x14ac:dyDescent="0.25">
      <c r="A550" s="1">
        <v>522</v>
      </c>
      <c r="B550" s="1">
        <f t="shared" si="8"/>
        <v>100</v>
      </c>
      <c r="C550" s="2">
        <f ca="1">表格1[[#This Row],[期初]]*(1+_xlfn.NORM.INV(RAND(),平均報酬率,平均標準差))</f>
        <v>112.36401277689789</v>
      </c>
      <c r="D550" s="2">
        <f ca="1">表格1[[#This Row],[第1年]]*(1+_xlfn.NORM.INV(RAND(),平均報酬率,平均標準差))</f>
        <v>130.97934277070462</v>
      </c>
      <c r="E550" s="2">
        <f ca="1">表格1[[#This Row],[第2年]]*(1+_xlfn.NORM.INV(RAND(),平均報酬率,平均標準差))</f>
        <v>146.1750984159986</v>
      </c>
      <c r="F550" s="2">
        <f ca="1">表格1[[#This Row],[第3年]]*(1+_xlfn.NORM.INV(RAND(),平均報酬率,平均標準差))</f>
        <v>159.05793983870871</v>
      </c>
      <c r="G550" s="2">
        <f ca="1">表格1[[#This Row],[第4年]]*(1+_xlfn.NORM.INV(RAND(),平均報酬率,平均標準差))</f>
        <v>185.49277607128261</v>
      </c>
      <c r="H550" s="2">
        <f ca="1">表格1[[#This Row],[第5年]]*(1+_xlfn.NORM.INV(RAND(),平均報酬率,平均標準差))</f>
        <v>207.2554935367811</v>
      </c>
      <c r="I550" s="2">
        <f ca="1">表格1[[#This Row],[第6年]]*(1+_xlfn.NORM.INV(RAND(),平均報酬率,平均標準差))</f>
        <v>231.48945640458561</v>
      </c>
      <c r="J550" s="2">
        <f ca="1">表格1[[#This Row],[第7年]]*(1+_xlfn.NORM.INV(RAND(),平均報酬率,平均標準差))</f>
        <v>260.71432445566643</v>
      </c>
      <c r="K550" s="2">
        <f ca="1">表格1[[#This Row],[第8年]]*(1+_xlfn.NORM.INV(RAND(),平均報酬率,平均標準差))</f>
        <v>304.0063600327212</v>
      </c>
      <c r="L550" s="2">
        <f ca="1">表格1[[#This Row],[第9年]]*(1+_xlfn.NORM.INV(RAND(),平均報酬率,平均標準差))</f>
        <v>367.16782196126542</v>
      </c>
    </row>
    <row r="551" spans="1:12" x14ac:dyDescent="0.25">
      <c r="A551" s="1">
        <v>523</v>
      </c>
      <c r="B551" s="1">
        <f t="shared" si="8"/>
        <v>100</v>
      </c>
      <c r="C551" s="2">
        <f ca="1">表格1[[#This Row],[期初]]*(1+_xlfn.NORM.INV(RAND(),平均報酬率,平均標準差))</f>
        <v>100.30855997913719</v>
      </c>
      <c r="D551" s="2">
        <f ca="1">表格1[[#This Row],[第1年]]*(1+_xlfn.NORM.INV(RAND(),平均報酬率,平均標準差))</f>
        <v>112.10981503161791</v>
      </c>
      <c r="E551" s="2">
        <f ca="1">表格1[[#This Row],[第2年]]*(1+_xlfn.NORM.INV(RAND(),平均報酬率,平均標準差))</f>
        <v>123.13408689780843</v>
      </c>
      <c r="F551" s="2">
        <f ca="1">表格1[[#This Row],[第3年]]*(1+_xlfn.NORM.INV(RAND(),平均報酬率,平均標準差))</f>
        <v>136.17468117173334</v>
      </c>
      <c r="G551" s="2">
        <f ca="1">表格1[[#This Row],[第4年]]*(1+_xlfn.NORM.INV(RAND(),平均報酬率,平均標準差))</f>
        <v>151.55371718680667</v>
      </c>
      <c r="H551" s="2">
        <f ca="1">表格1[[#This Row],[第5年]]*(1+_xlfn.NORM.INV(RAND(),平均報酬率,平均標準差))</f>
        <v>173.71326546028513</v>
      </c>
      <c r="I551" s="2">
        <f ca="1">表格1[[#This Row],[第6年]]*(1+_xlfn.NORM.INV(RAND(),平均報酬率,平均標準差))</f>
        <v>171.22403995125688</v>
      </c>
      <c r="J551" s="2">
        <f ca="1">表格1[[#This Row],[第7年]]*(1+_xlfn.NORM.INV(RAND(),平均報酬率,平均標準差))</f>
        <v>186.96417759776341</v>
      </c>
      <c r="K551" s="2">
        <f ca="1">表格1[[#This Row],[第8年]]*(1+_xlfn.NORM.INV(RAND(),平均報酬率,平均標準差))</f>
        <v>214.57589265605225</v>
      </c>
      <c r="L551" s="2">
        <f ca="1">表格1[[#This Row],[第9年]]*(1+_xlfn.NORM.INV(RAND(),平均報酬率,平均標準差))</f>
        <v>223.59087838088084</v>
      </c>
    </row>
    <row r="552" spans="1:12" x14ac:dyDescent="0.25">
      <c r="A552" s="1">
        <v>524</v>
      </c>
      <c r="B552" s="1">
        <f t="shared" si="8"/>
        <v>100</v>
      </c>
      <c r="C552" s="2">
        <f ca="1">表格1[[#This Row],[期初]]*(1+_xlfn.NORM.INV(RAND(),平均報酬率,平均標準差))</f>
        <v>121.91407507053005</v>
      </c>
      <c r="D552" s="2">
        <f ca="1">表格1[[#This Row],[第1年]]*(1+_xlfn.NORM.INV(RAND(),平均報酬率,平均標準差))</f>
        <v>138.7205773527551</v>
      </c>
      <c r="E552" s="2">
        <f ca="1">表格1[[#This Row],[第2年]]*(1+_xlfn.NORM.INV(RAND(),平均報酬率,平均標準差))</f>
        <v>153.05874014918874</v>
      </c>
      <c r="F552" s="2">
        <f ca="1">表格1[[#This Row],[第3年]]*(1+_xlfn.NORM.INV(RAND(),平均報酬率,平均標準差))</f>
        <v>165.70735306734124</v>
      </c>
      <c r="G552" s="2">
        <f ca="1">表格1[[#This Row],[第4年]]*(1+_xlfn.NORM.INV(RAND(),平均報酬率,平均標準差))</f>
        <v>184.32510300339726</v>
      </c>
      <c r="H552" s="2">
        <f ca="1">表格1[[#This Row],[第5年]]*(1+_xlfn.NORM.INV(RAND(),平均報酬率,平均標準差))</f>
        <v>188.47792859407738</v>
      </c>
      <c r="I552" s="2">
        <f ca="1">表格1[[#This Row],[第6年]]*(1+_xlfn.NORM.INV(RAND(),平均報酬率,平均標準差))</f>
        <v>218.80961145690813</v>
      </c>
      <c r="J552" s="2">
        <f ca="1">表格1[[#This Row],[第7年]]*(1+_xlfn.NORM.INV(RAND(),平均報酬率,平均標準差))</f>
        <v>232.73975746678465</v>
      </c>
      <c r="K552" s="2">
        <f ca="1">表格1[[#This Row],[第8年]]*(1+_xlfn.NORM.INV(RAND(),平均報酬率,平均標準差))</f>
        <v>270.58639759150344</v>
      </c>
      <c r="L552" s="2">
        <f ca="1">表格1[[#This Row],[第9年]]*(1+_xlfn.NORM.INV(RAND(),平均報酬率,平均標準差))</f>
        <v>306.82455569994164</v>
      </c>
    </row>
    <row r="553" spans="1:12" x14ac:dyDescent="0.25">
      <c r="A553" s="1">
        <v>525</v>
      </c>
      <c r="B553" s="1">
        <f t="shared" si="8"/>
        <v>100</v>
      </c>
      <c r="C553" s="2">
        <f ca="1">表格1[[#This Row],[期初]]*(1+_xlfn.NORM.INV(RAND(),平均報酬率,平均標準差))</f>
        <v>111.27037793670273</v>
      </c>
      <c r="D553" s="2">
        <f ca="1">表格1[[#This Row],[第1年]]*(1+_xlfn.NORM.INV(RAND(),平均報酬率,平均標準差))</f>
        <v>125.69439451241817</v>
      </c>
      <c r="E553" s="2">
        <f ca="1">表格1[[#This Row],[第2年]]*(1+_xlfn.NORM.INV(RAND(),平均報酬率,平均標準差))</f>
        <v>117.45260313465126</v>
      </c>
      <c r="F553" s="2">
        <f ca="1">表格1[[#This Row],[第3年]]*(1+_xlfn.NORM.INV(RAND(),平均報酬率,平均標準差))</f>
        <v>120.59878113813451</v>
      </c>
      <c r="G553" s="2">
        <f ca="1">表格1[[#This Row],[第4年]]*(1+_xlfn.NORM.INV(RAND(),平均報酬率,平均標準差))</f>
        <v>130.43992193390156</v>
      </c>
      <c r="H553" s="2">
        <f ca="1">表格1[[#This Row],[第5年]]*(1+_xlfn.NORM.INV(RAND(),平均報酬率,平均標準差))</f>
        <v>125.5090333435537</v>
      </c>
      <c r="I553" s="2">
        <f ca="1">表格1[[#This Row],[第6年]]*(1+_xlfn.NORM.INV(RAND(),平均報酬率,平均標準差))</f>
        <v>130.43507021774221</v>
      </c>
      <c r="J553" s="2">
        <f ca="1">表格1[[#This Row],[第7年]]*(1+_xlfn.NORM.INV(RAND(),平均報酬率,平均標準差))</f>
        <v>139.92238250525341</v>
      </c>
      <c r="K553" s="2">
        <f ca="1">表格1[[#This Row],[第8年]]*(1+_xlfn.NORM.INV(RAND(),平均報酬率,平均標準差))</f>
        <v>147.2989359402421</v>
      </c>
      <c r="L553" s="2">
        <f ca="1">表格1[[#This Row],[第9年]]*(1+_xlfn.NORM.INV(RAND(),平均報酬率,平均標準差))</f>
        <v>153.46104581921639</v>
      </c>
    </row>
    <row r="554" spans="1:12" x14ac:dyDescent="0.25">
      <c r="A554" s="1">
        <v>526</v>
      </c>
      <c r="B554" s="1">
        <f t="shared" si="8"/>
        <v>100</v>
      </c>
      <c r="C554" s="2">
        <f ca="1">表格1[[#This Row],[期初]]*(1+_xlfn.NORM.INV(RAND(),平均報酬率,平均標準差))</f>
        <v>114.92151133198804</v>
      </c>
      <c r="D554" s="2">
        <f ca="1">表格1[[#This Row],[第1年]]*(1+_xlfn.NORM.INV(RAND(),平均報酬率,平均標準差))</f>
        <v>120.73481638408013</v>
      </c>
      <c r="E554" s="2">
        <f ca="1">表格1[[#This Row],[第2年]]*(1+_xlfn.NORM.INV(RAND(),平均報酬率,平均標準差))</f>
        <v>129.5912059306084</v>
      </c>
      <c r="F554" s="2">
        <f ca="1">表格1[[#This Row],[第3年]]*(1+_xlfn.NORM.INV(RAND(),平均報酬率,平均標準差))</f>
        <v>139.55195764687275</v>
      </c>
      <c r="G554" s="2">
        <f ca="1">表格1[[#This Row],[第4年]]*(1+_xlfn.NORM.INV(RAND(),平均報酬率,平均標準差))</f>
        <v>155.1535348904886</v>
      </c>
      <c r="H554" s="2">
        <f ca="1">表格1[[#This Row],[第5年]]*(1+_xlfn.NORM.INV(RAND(),平均報酬率,平均標準差))</f>
        <v>175.52021691335563</v>
      </c>
      <c r="I554" s="2">
        <f ca="1">表格1[[#This Row],[第6年]]*(1+_xlfn.NORM.INV(RAND(),平均報酬率,平均標準差))</f>
        <v>180.86466094169722</v>
      </c>
      <c r="J554" s="2">
        <f ca="1">表格1[[#This Row],[第7年]]*(1+_xlfn.NORM.INV(RAND(),平均報酬率,平均標準差))</f>
        <v>203.13800251316763</v>
      </c>
      <c r="K554" s="2">
        <f ca="1">表格1[[#This Row],[第8年]]*(1+_xlfn.NORM.INV(RAND(),平均報酬率,平均標準差))</f>
        <v>224.05810885647102</v>
      </c>
      <c r="L554" s="2">
        <f ca="1">表格1[[#This Row],[第9年]]*(1+_xlfn.NORM.INV(RAND(),平均報酬率,平均標準差))</f>
        <v>234.3282170675744</v>
      </c>
    </row>
    <row r="555" spans="1:12" x14ac:dyDescent="0.25">
      <c r="A555" s="1">
        <v>527</v>
      </c>
      <c r="B555" s="1">
        <f t="shared" si="8"/>
        <v>100</v>
      </c>
      <c r="C555" s="2">
        <f ca="1">表格1[[#This Row],[期初]]*(1+_xlfn.NORM.INV(RAND(),平均報酬率,平均標準差))</f>
        <v>106.15061517586852</v>
      </c>
      <c r="D555" s="2">
        <f ca="1">表格1[[#This Row],[第1年]]*(1+_xlfn.NORM.INV(RAND(),平均報酬率,平均標準差))</f>
        <v>109.2697441978321</v>
      </c>
      <c r="E555" s="2">
        <f ca="1">表格1[[#This Row],[第2年]]*(1+_xlfn.NORM.INV(RAND(),平均報酬率,平均標準差))</f>
        <v>118.75140439432543</v>
      </c>
      <c r="F555" s="2">
        <f ca="1">表格1[[#This Row],[第3年]]*(1+_xlfn.NORM.INV(RAND(),平均報酬率,平均標準差))</f>
        <v>135.35684424204402</v>
      </c>
      <c r="G555" s="2">
        <f ca="1">表格1[[#This Row],[第4年]]*(1+_xlfn.NORM.INV(RAND(),平均報酬率,平均標準差))</f>
        <v>151.32105532055246</v>
      </c>
      <c r="H555" s="2">
        <f ca="1">表格1[[#This Row],[第5年]]*(1+_xlfn.NORM.INV(RAND(),平均報酬率,平均標準差))</f>
        <v>169.4543233564996</v>
      </c>
      <c r="I555" s="2">
        <f ca="1">表格1[[#This Row],[第6年]]*(1+_xlfn.NORM.INV(RAND(),平均報酬率,平均標準差))</f>
        <v>171.18793787280163</v>
      </c>
      <c r="J555" s="2">
        <f ca="1">表格1[[#This Row],[第7年]]*(1+_xlfn.NORM.INV(RAND(),平均報酬率,平均標準差))</f>
        <v>170.1562050591441</v>
      </c>
      <c r="K555" s="2">
        <f ca="1">表格1[[#This Row],[第8年]]*(1+_xlfn.NORM.INV(RAND(),平均報酬率,平均標準差))</f>
        <v>180.20255167704133</v>
      </c>
      <c r="L555" s="2">
        <f ca="1">表格1[[#This Row],[第9年]]*(1+_xlfn.NORM.INV(RAND(),平均報酬率,平均標準差))</f>
        <v>197.78814771222366</v>
      </c>
    </row>
    <row r="556" spans="1:12" x14ac:dyDescent="0.25">
      <c r="A556" s="1">
        <v>528</v>
      </c>
      <c r="B556" s="1">
        <f t="shared" si="8"/>
        <v>100</v>
      </c>
      <c r="C556" s="2">
        <f ca="1">表格1[[#This Row],[期初]]*(1+_xlfn.NORM.INV(RAND(),平均報酬率,平均標準差))</f>
        <v>114.69694416313074</v>
      </c>
      <c r="D556" s="2">
        <f ca="1">表格1[[#This Row],[第1年]]*(1+_xlfn.NORM.INV(RAND(),平均報酬率,平均標準差))</f>
        <v>123.41489073557692</v>
      </c>
      <c r="E556" s="2">
        <f ca="1">表格1[[#This Row],[第2年]]*(1+_xlfn.NORM.INV(RAND(),平均報酬率,平均標準差))</f>
        <v>140.75920346996278</v>
      </c>
      <c r="F556" s="2">
        <f ca="1">表格1[[#This Row],[第3年]]*(1+_xlfn.NORM.INV(RAND(),平均報酬率,平均標準差))</f>
        <v>161.5644833576909</v>
      </c>
      <c r="G556" s="2">
        <f ca="1">表格1[[#This Row],[第4年]]*(1+_xlfn.NORM.INV(RAND(),平均報酬率,平均標準差))</f>
        <v>172.55076816358144</v>
      </c>
      <c r="H556" s="2">
        <f ca="1">表格1[[#This Row],[第5年]]*(1+_xlfn.NORM.INV(RAND(),平均報酬率,平均標準差))</f>
        <v>192.29345622749787</v>
      </c>
      <c r="I556" s="2">
        <f ca="1">表格1[[#This Row],[第6年]]*(1+_xlfn.NORM.INV(RAND(),平均報酬率,平均標準差))</f>
        <v>220.36910584664668</v>
      </c>
      <c r="J556" s="2">
        <f ca="1">表格1[[#This Row],[第7年]]*(1+_xlfn.NORM.INV(RAND(),平均報酬率,平均標準差))</f>
        <v>241.62329793828775</v>
      </c>
      <c r="K556" s="2">
        <f ca="1">表格1[[#This Row],[第8年]]*(1+_xlfn.NORM.INV(RAND(),平均報酬率,平均標準差))</f>
        <v>256.25497110196812</v>
      </c>
      <c r="L556" s="2">
        <f ca="1">表格1[[#This Row],[第9年]]*(1+_xlfn.NORM.INV(RAND(),平均報酬率,平均標準差))</f>
        <v>278.11465861522629</v>
      </c>
    </row>
    <row r="557" spans="1:12" x14ac:dyDescent="0.25">
      <c r="A557" s="1">
        <v>529</v>
      </c>
      <c r="B557" s="1">
        <f t="shared" si="8"/>
        <v>100</v>
      </c>
      <c r="C557" s="2">
        <f ca="1">表格1[[#This Row],[期初]]*(1+_xlfn.NORM.INV(RAND(),平均報酬率,平均標準差))</f>
        <v>108.61680132607093</v>
      </c>
      <c r="D557" s="2">
        <f ca="1">表格1[[#This Row],[第1年]]*(1+_xlfn.NORM.INV(RAND(),平均報酬率,平均標準差))</f>
        <v>106.20976180578502</v>
      </c>
      <c r="E557" s="2">
        <f ca="1">表格1[[#This Row],[第2年]]*(1+_xlfn.NORM.INV(RAND(),平均報酬率,平均標準差))</f>
        <v>104.79220406613517</v>
      </c>
      <c r="F557" s="2">
        <f ca="1">表格1[[#This Row],[第3年]]*(1+_xlfn.NORM.INV(RAND(),平均報酬率,平均標準差))</f>
        <v>113.97666061079485</v>
      </c>
      <c r="G557" s="2">
        <f ca="1">表格1[[#This Row],[第4年]]*(1+_xlfn.NORM.INV(RAND(),平均報酬率,平均標準差))</f>
        <v>111.04933040500282</v>
      </c>
      <c r="H557" s="2">
        <f ca="1">表格1[[#This Row],[第5年]]*(1+_xlfn.NORM.INV(RAND(),平均報酬率,平均標準差))</f>
        <v>117.84482235390986</v>
      </c>
      <c r="I557" s="2">
        <f ca="1">表格1[[#This Row],[第6年]]*(1+_xlfn.NORM.INV(RAND(),平均報酬率,平均標準差))</f>
        <v>117.45156727831565</v>
      </c>
      <c r="J557" s="2">
        <f ca="1">表格1[[#This Row],[第7年]]*(1+_xlfn.NORM.INV(RAND(),平均報酬率,平均標準差))</f>
        <v>122.04529194336769</v>
      </c>
      <c r="K557" s="2">
        <f ca="1">表格1[[#This Row],[第8年]]*(1+_xlfn.NORM.INV(RAND(),平均報酬率,平均標準差))</f>
        <v>132.59724224267416</v>
      </c>
      <c r="L557" s="2">
        <f ca="1">表格1[[#This Row],[第9年]]*(1+_xlfn.NORM.INV(RAND(),平均報酬率,平均標準差))</f>
        <v>157.63226400759439</v>
      </c>
    </row>
    <row r="558" spans="1:12" x14ac:dyDescent="0.25">
      <c r="A558" s="1">
        <v>530</v>
      </c>
      <c r="B558" s="1">
        <f t="shared" si="8"/>
        <v>100</v>
      </c>
      <c r="C558" s="2">
        <f ca="1">表格1[[#This Row],[期初]]*(1+_xlfn.NORM.INV(RAND(),平均報酬率,平均標準差))</f>
        <v>108.25422505251525</v>
      </c>
      <c r="D558" s="2">
        <f ca="1">表格1[[#This Row],[第1年]]*(1+_xlfn.NORM.INV(RAND(),平均報酬率,平均標準差))</f>
        <v>123.60344715396886</v>
      </c>
      <c r="E558" s="2">
        <f ca="1">表格1[[#This Row],[第2年]]*(1+_xlfn.NORM.INV(RAND(),平均報酬率,平均標準差))</f>
        <v>136.09827958298578</v>
      </c>
      <c r="F558" s="2">
        <f ca="1">表格1[[#This Row],[第3年]]*(1+_xlfn.NORM.INV(RAND(),平均報酬率,平均標準差))</f>
        <v>135.26916744524652</v>
      </c>
      <c r="G558" s="2">
        <f ca="1">表格1[[#This Row],[第4年]]*(1+_xlfn.NORM.INV(RAND(),平均報酬率,平均標準差))</f>
        <v>142.59418520700794</v>
      </c>
      <c r="H558" s="2">
        <f ca="1">表格1[[#This Row],[第5年]]*(1+_xlfn.NORM.INV(RAND(),平均報酬率,平均標準差))</f>
        <v>159.31057306482771</v>
      </c>
      <c r="I558" s="2">
        <f ca="1">表格1[[#This Row],[第6年]]*(1+_xlfn.NORM.INV(RAND(),平均報酬率,平均標準差))</f>
        <v>162.59611940338519</v>
      </c>
      <c r="J558" s="2">
        <f ca="1">表格1[[#This Row],[第7年]]*(1+_xlfn.NORM.INV(RAND(),平均報酬率,平均標準差))</f>
        <v>180.21057466385292</v>
      </c>
      <c r="K558" s="2">
        <f ca="1">表格1[[#This Row],[第8年]]*(1+_xlfn.NORM.INV(RAND(),平均報酬率,平均標準差))</f>
        <v>202.29477046721269</v>
      </c>
      <c r="L558" s="2">
        <f ca="1">表格1[[#This Row],[第9年]]*(1+_xlfn.NORM.INV(RAND(),平均報酬率,平均標準差))</f>
        <v>193.94252048919802</v>
      </c>
    </row>
    <row r="559" spans="1:12" x14ac:dyDescent="0.25">
      <c r="A559" s="1">
        <v>531</v>
      </c>
      <c r="B559" s="1">
        <f t="shared" si="8"/>
        <v>100</v>
      </c>
      <c r="C559" s="2">
        <f ca="1">表格1[[#This Row],[期初]]*(1+_xlfn.NORM.INV(RAND(),平均報酬率,平均標準差))</f>
        <v>99.82931703046593</v>
      </c>
      <c r="D559" s="2">
        <f ca="1">表格1[[#This Row],[第1年]]*(1+_xlfn.NORM.INV(RAND(),平均報酬率,平均標準差))</f>
        <v>102.56289001673707</v>
      </c>
      <c r="E559" s="2">
        <f ca="1">表格1[[#This Row],[第2年]]*(1+_xlfn.NORM.INV(RAND(),平均報酬率,平均標準差))</f>
        <v>103.56266380831482</v>
      </c>
      <c r="F559" s="2">
        <f ca="1">表格1[[#This Row],[第3年]]*(1+_xlfn.NORM.INV(RAND(),平均報酬率,平均標準差))</f>
        <v>119.44348677393839</v>
      </c>
      <c r="G559" s="2">
        <f ca="1">表格1[[#This Row],[第4年]]*(1+_xlfn.NORM.INV(RAND(),平均報酬率,平均標準差))</f>
        <v>130.1727776787765</v>
      </c>
      <c r="H559" s="2">
        <f ca="1">表格1[[#This Row],[第5年]]*(1+_xlfn.NORM.INV(RAND(),平均報酬率,平均標準差))</f>
        <v>134.28975251151033</v>
      </c>
      <c r="I559" s="2">
        <f ca="1">表格1[[#This Row],[第6年]]*(1+_xlfn.NORM.INV(RAND(),平均報酬率,平均標準差))</f>
        <v>128.89992100290891</v>
      </c>
      <c r="J559" s="2">
        <f ca="1">表格1[[#This Row],[第7年]]*(1+_xlfn.NORM.INV(RAND(),平均報酬率,平均標準差))</f>
        <v>123.40744689317873</v>
      </c>
      <c r="K559" s="2">
        <f ca="1">表格1[[#This Row],[第8年]]*(1+_xlfn.NORM.INV(RAND(),平均報酬率,平均標準差))</f>
        <v>131.69861087139793</v>
      </c>
      <c r="L559" s="2">
        <f ca="1">表格1[[#This Row],[第9年]]*(1+_xlfn.NORM.INV(RAND(),平均報酬率,平均標準差))</f>
        <v>148.71209192864183</v>
      </c>
    </row>
    <row r="560" spans="1:12" x14ac:dyDescent="0.25">
      <c r="A560" s="1">
        <v>532</v>
      </c>
      <c r="B560" s="1">
        <f t="shared" si="8"/>
        <v>100</v>
      </c>
      <c r="C560" s="2">
        <f ca="1">表格1[[#This Row],[期初]]*(1+_xlfn.NORM.INV(RAND(),平均報酬率,平均標準差))</f>
        <v>111.65887249460698</v>
      </c>
      <c r="D560" s="2">
        <f ca="1">表格1[[#This Row],[第1年]]*(1+_xlfn.NORM.INV(RAND(),平均報酬率,平均標準差))</f>
        <v>117.03107471472691</v>
      </c>
      <c r="E560" s="2">
        <f ca="1">表格1[[#This Row],[第2年]]*(1+_xlfn.NORM.INV(RAND(),平均報酬率,平均標準差))</f>
        <v>121.1755314300915</v>
      </c>
      <c r="F560" s="2">
        <f ca="1">表格1[[#This Row],[第3年]]*(1+_xlfn.NORM.INV(RAND(),平均報酬率,平均標準差))</f>
        <v>134.50285386310929</v>
      </c>
      <c r="G560" s="2">
        <f ca="1">表格1[[#This Row],[第4年]]*(1+_xlfn.NORM.INV(RAND(),平均報酬率,平均標準差))</f>
        <v>137.315224762838</v>
      </c>
      <c r="H560" s="2">
        <f ca="1">表格1[[#This Row],[第5年]]*(1+_xlfn.NORM.INV(RAND(),平均報酬率,平均標準差))</f>
        <v>156.4145236403217</v>
      </c>
      <c r="I560" s="2">
        <f ca="1">表格1[[#This Row],[第6年]]*(1+_xlfn.NORM.INV(RAND(),平均報酬率,平均標準差))</f>
        <v>163.1090778286746</v>
      </c>
      <c r="J560" s="2">
        <f ca="1">表格1[[#This Row],[第7年]]*(1+_xlfn.NORM.INV(RAND(),平均報酬率,平均標準差))</f>
        <v>164.60831141934162</v>
      </c>
      <c r="K560" s="2">
        <f ca="1">表格1[[#This Row],[第8年]]*(1+_xlfn.NORM.INV(RAND(),平均報酬率,平均標準差))</f>
        <v>185.59985802074112</v>
      </c>
      <c r="L560" s="2">
        <f ca="1">表格1[[#This Row],[第9年]]*(1+_xlfn.NORM.INV(RAND(),平均報酬率,平均標準差))</f>
        <v>178.11687104737018</v>
      </c>
    </row>
    <row r="561" spans="1:12" x14ac:dyDescent="0.25">
      <c r="A561" s="1">
        <v>533</v>
      </c>
      <c r="B561" s="1">
        <f t="shared" si="8"/>
        <v>100</v>
      </c>
      <c r="C561" s="2">
        <f ca="1">表格1[[#This Row],[期初]]*(1+_xlfn.NORM.INV(RAND(),平均報酬率,平均標準差))</f>
        <v>100.97142679276017</v>
      </c>
      <c r="D561" s="2">
        <f ca="1">表格1[[#This Row],[第1年]]*(1+_xlfn.NORM.INV(RAND(),平均報酬率,平均標準差))</f>
        <v>109.15768692445432</v>
      </c>
      <c r="E561" s="2">
        <f ca="1">表格1[[#This Row],[第2年]]*(1+_xlfn.NORM.INV(RAND(),平均報酬率,平均標準差))</f>
        <v>109.65344482932996</v>
      </c>
      <c r="F561" s="2">
        <f ca="1">表格1[[#This Row],[第3年]]*(1+_xlfn.NORM.INV(RAND(),平均報酬率,平均標準差))</f>
        <v>127.17106845409329</v>
      </c>
      <c r="G561" s="2">
        <f ca="1">表格1[[#This Row],[第4年]]*(1+_xlfn.NORM.INV(RAND(),平均報酬率,平均標準差))</f>
        <v>140.74204059238346</v>
      </c>
      <c r="H561" s="2">
        <f ca="1">表格1[[#This Row],[第5年]]*(1+_xlfn.NORM.INV(RAND(),平均報酬率,平均標準差))</f>
        <v>152.1179270221036</v>
      </c>
      <c r="I561" s="2">
        <f ca="1">表格1[[#This Row],[第6年]]*(1+_xlfn.NORM.INV(RAND(),平均報酬率,平均標準差))</f>
        <v>164.51934481861659</v>
      </c>
      <c r="J561" s="2">
        <f ca="1">表格1[[#This Row],[第7年]]*(1+_xlfn.NORM.INV(RAND(),平均報酬率,平均標準差))</f>
        <v>168.4218121020435</v>
      </c>
      <c r="K561" s="2">
        <f ca="1">表格1[[#This Row],[第8年]]*(1+_xlfn.NORM.INV(RAND(),平均報酬率,平均標準差))</f>
        <v>202.29474313049306</v>
      </c>
      <c r="L561" s="2">
        <f ca="1">表格1[[#This Row],[第9年]]*(1+_xlfn.NORM.INV(RAND(),平均報酬率,平均標準差))</f>
        <v>229.83340906160072</v>
      </c>
    </row>
    <row r="562" spans="1:12" x14ac:dyDescent="0.25">
      <c r="A562" s="1">
        <v>534</v>
      </c>
      <c r="B562" s="1">
        <f t="shared" si="8"/>
        <v>100</v>
      </c>
      <c r="C562" s="2">
        <f ca="1">表格1[[#This Row],[期初]]*(1+_xlfn.NORM.INV(RAND(),平均報酬率,平均標準差))</f>
        <v>109.57604526314351</v>
      </c>
      <c r="D562" s="2">
        <f ca="1">表格1[[#This Row],[第1年]]*(1+_xlfn.NORM.INV(RAND(),平均報酬率,平均標準差))</f>
        <v>115.22671085587841</v>
      </c>
      <c r="E562" s="2">
        <f ca="1">表格1[[#This Row],[第2年]]*(1+_xlfn.NORM.INV(RAND(),平均報酬率,平均標準差))</f>
        <v>116.43788067989496</v>
      </c>
      <c r="F562" s="2">
        <f ca="1">表格1[[#This Row],[第3年]]*(1+_xlfn.NORM.INV(RAND(),平均報酬率,平均標準差))</f>
        <v>106.92006823451997</v>
      </c>
      <c r="G562" s="2">
        <f ca="1">表格1[[#This Row],[第4年]]*(1+_xlfn.NORM.INV(RAND(),平均報酬率,平均標準差))</f>
        <v>100.38748793034837</v>
      </c>
      <c r="H562" s="2">
        <f ca="1">表格1[[#This Row],[第5年]]*(1+_xlfn.NORM.INV(RAND(),平均報酬率,平均標準差))</f>
        <v>100.86949820476694</v>
      </c>
      <c r="I562" s="2">
        <f ca="1">表格1[[#This Row],[第6年]]*(1+_xlfn.NORM.INV(RAND(),平均報酬率,平均標準差))</f>
        <v>101.30978709024862</v>
      </c>
      <c r="J562" s="2">
        <f ca="1">表格1[[#This Row],[第7年]]*(1+_xlfn.NORM.INV(RAND(),平均報酬率,平均標準差))</f>
        <v>95.662964114044129</v>
      </c>
      <c r="K562" s="2">
        <f ca="1">表格1[[#This Row],[第8年]]*(1+_xlfn.NORM.INV(RAND(),平均報酬率,平均標準差))</f>
        <v>107.06787368593477</v>
      </c>
      <c r="L562" s="2">
        <f ca="1">表格1[[#This Row],[第9年]]*(1+_xlfn.NORM.INV(RAND(),平均報酬率,平均標準差))</f>
        <v>113.84060579800875</v>
      </c>
    </row>
    <row r="563" spans="1:12" x14ac:dyDescent="0.25">
      <c r="A563" s="1">
        <v>535</v>
      </c>
      <c r="B563" s="1">
        <f t="shared" si="8"/>
        <v>100</v>
      </c>
      <c r="C563" s="2">
        <f ca="1">表格1[[#This Row],[期初]]*(1+_xlfn.NORM.INV(RAND(),平均報酬率,平均標準差))</f>
        <v>102.10053260985717</v>
      </c>
      <c r="D563" s="2">
        <f ca="1">表格1[[#This Row],[第1年]]*(1+_xlfn.NORM.INV(RAND(),平均報酬率,平均標準差))</f>
        <v>97.692810603685516</v>
      </c>
      <c r="E563" s="2">
        <f ca="1">表格1[[#This Row],[第2年]]*(1+_xlfn.NORM.INV(RAND(),平均報酬率,平均標準差))</f>
        <v>99.889891395178921</v>
      </c>
      <c r="F563" s="2">
        <f ca="1">表格1[[#This Row],[第3年]]*(1+_xlfn.NORM.INV(RAND(),平均報酬率,平均標準差))</f>
        <v>112.30351467402747</v>
      </c>
      <c r="G563" s="2">
        <f ca="1">表格1[[#This Row],[第4年]]*(1+_xlfn.NORM.INV(RAND(),平均報酬率,平均標準差))</f>
        <v>115.00257061994927</v>
      </c>
      <c r="H563" s="2">
        <f ca="1">表格1[[#This Row],[第5年]]*(1+_xlfn.NORM.INV(RAND(),平均報酬率,平均標準差))</f>
        <v>135.03605622675096</v>
      </c>
      <c r="I563" s="2">
        <f ca="1">表格1[[#This Row],[第6年]]*(1+_xlfn.NORM.INV(RAND(),平均報酬率,平均標準差))</f>
        <v>141.030134134138</v>
      </c>
      <c r="J563" s="2">
        <f ca="1">表格1[[#This Row],[第7年]]*(1+_xlfn.NORM.INV(RAND(),平均報酬率,平均標準差))</f>
        <v>145.30617727710037</v>
      </c>
      <c r="K563" s="2">
        <f ca="1">表格1[[#This Row],[第8年]]*(1+_xlfn.NORM.INV(RAND(),平均報酬率,平均標準差))</f>
        <v>165.86019235456482</v>
      </c>
      <c r="L563" s="2">
        <f ca="1">表格1[[#This Row],[第9年]]*(1+_xlfn.NORM.INV(RAND(),平均報酬率,平均標準差))</f>
        <v>178.82936983623611</v>
      </c>
    </row>
    <row r="564" spans="1:12" x14ac:dyDescent="0.25">
      <c r="A564" s="1">
        <v>536</v>
      </c>
      <c r="B564" s="1">
        <f t="shared" si="8"/>
        <v>100</v>
      </c>
      <c r="C564" s="2">
        <f ca="1">表格1[[#This Row],[期初]]*(1+_xlfn.NORM.INV(RAND(),平均報酬率,平均標準差))</f>
        <v>99.368611632419558</v>
      </c>
      <c r="D564" s="2">
        <f ca="1">表格1[[#This Row],[第1年]]*(1+_xlfn.NORM.INV(RAND(),平均報酬率,平均標準差))</f>
        <v>107.02677481657341</v>
      </c>
      <c r="E564" s="2">
        <f ca="1">表格1[[#This Row],[第2年]]*(1+_xlfn.NORM.INV(RAND(),平均報酬率,平均標準差))</f>
        <v>109.6580047511432</v>
      </c>
      <c r="F564" s="2">
        <f ca="1">表格1[[#This Row],[第3年]]*(1+_xlfn.NORM.INV(RAND(),平均報酬率,平均標準差))</f>
        <v>127.5906083639463</v>
      </c>
      <c r="G564" s="2">
        <f ca="1">表格1[[#This Row],[第4年]]*(1+_xlfn.NORM.INV(RAND(),平均報酬率,平均標準差))</f>
        <v>136.60673494973912</v>
      </c>
      <c r="H564" s="2">
        <f ca="1">表格1[[#This Row],[第5年]]*(1+_xlfn.NORM.INV(RAND(),平均報酬率,平均標準差))</f>
        <v>142.18389772526953</v>
      </c>
      <c r="I564" s="2">
        <f ca="1">表格1[[#This Row],[第6年]]*(1+_xlfn.NORM.INV(RAND(),平均報酬率,平均標準差))</f>
        <v>171.49132605753965</v>
      </c>
      <c r="J564" s="2">
        <f ca="1">表格1[[#This Row],[第7年]]*(1+_xlfn.NORM.INV(RAND(),平均報酬率,平均標準差))</f>
        <v>180.78814353854972</v>
      </c>
      <c r="K564" s="2">
        <f ca="1">表格1[[#This Row],[第8年]]*(1+_xlfn.NORM.INV(RAND(),平均報酬率,平均標準差))</f>
        <v>170.45718622567679</v>
      </c>
      <c r="L564" s="2">
        <f ca="1">表格1[[#This Row],[第9年]]*(1+_xlfn.NORM.INV(RAND(),平均報酬率,平均標準差))</f>
        <v>169.5647691144257</v>
      </c>
    </row>
    <row r="565" spans="1:12" x14ac:dyDescent="0.25">
      <c r="A565" s="1">
        <v>537</v>
      </c>
      <c r="B565" s="1">
        <f t="shared" si="8"/>
        <v>100</v>
      </c>
      <c r="C565" s="2">
        <f ca="1">表格1[[#This Row],[期初]]*(1+_xlfn.NORM.INV(RAND(),平均報酬率,平均標準差))</f>
        <v>112.36498701151179</v>
      </c>
      <c r="D565" s="2">
        <f ca="1">表格1[[#This Row],[第1年]]*(1+_xlfn.NORM.INV(RAND(),平均報酬率,平均標準差))</f>
        <v>119.20830490549707</v>
      </c>
      <c r="E565" s="2">
        <f ca="1">表格1[[#This Row],[第2年]]*(1+_xlfn.NORM.INV(RAND(),平均報酬率,平均標準差))</f>
        <v>120.66453359968813</v>
      </c>
      <c r="F565" s="2">
        <f ca="1">表格1[[#This Row],[第3年]]*(1+_xlfn.NORM.INV(RAND(),平均報酬率,平均標準差))</f>
        <v>127.96385895920379</v>
      </c>
      <c r="G565" s="2">
        <f ca="1">表格1[[#This Row],[第4年]]*(1+_xlfn.NORM.INV(RAND(),平均報酬率,平均標準差))</f>
        <v>134.95455668793434</v>
      </c>
      <c r="H565" s="2">
        <f ca="1">表格1[[#This Row],[第5年]]*(1+_xlfn.NORM.INV(RAND(),平均報酬率,平均標準差))</f>
        <v>140.7389829572989</v>
      </c>
      <c r="I565" s="2">
        <f ca="1">表格1[[#This Row],[第6年]]*(1+_xlfn.NORM.INV(RAND(),平均報酬率,平均標準差))</f>
        <v>157.86815944962066</v>
      </c>
      <c r="J565" s="2">
        <f ca="1">表格1[[#This Row],[第7年]]*(1+_xlfn.NORM.INV(RAND(),平均報酬率,平均標準差))</f>
        <v>161.65242369913204</v>
      </c>
      <c r="K565" s="2">
        <f ca="1">表格1[[#This Row],[第8年]]*(1+_xlfn.NORM.INV(RAND(),平均報酬率,平均標準差))</f>
        <v>193.19777554616286</v>
      </c>
      <c r="L565" s="2">
        <f ca="1">表格1[[#This Row],[第9年]]*(1+_xlfn.NORM.INV(RAND(),平均報酬率,平均標準差))</f>
        <v>205.89291793669994</v>
      </c>
    </row>
    <row r="566" spans="1:12" x14ac:dyDescent="0.25">
      <c r="A566" s="1">
        <v>538</v>
      </c>
      <c r="B566" s="1">
        <f t="shared" si="8"/>
        <v>100</v>
      </c>
      <c r="C566" s="2">
        <f ca="1">表格1[[#This Row],[期初]]*(1+_xlfn.NORM.INV(RAND(),平均報酬率,平均標準差))</f>
        <v>107.25907299127175</v>
      </c>
      <c r="D566" s="2">
        <f ca="1">表格1[[#This Row],[第1年]]*(1+_xlfn.NORM.INV(RAND(),平均報酬率,平均標準差))</f>
        <v>121.19380372925698</v>
      </c>
      <c r="E566" s="2">
        <f ca="1">表格1[[#This Row],[第2年]]*(1+_xlfn.NORM.INV(RAND(),平均報酬率,平均標準差))</f>
        <v>136.76468418106273</v>
      </c>
      <c r="F566" s="2">
        <f ca="1">表格1[[#This Row],[第3年]]*(1+_xlfn.NORM.INV(RAND(),平均報酬率,平均標準差))</f>
        <v>156.06948008203636</v>
      </c>
      <c r="G566" s="2">
        <f ca="1">表格1[[#This Row],[第4年]]*(1+_xlfn.NORM.INV(RAND(),平均報酬率,平均標準差))</f>
        <v>178.28579068220989</v>
      </c>
      <c r="H566" s="2">
        <f ca="1">表格1[[#This Row],[第5年]]*(1+_xlfn.NORM.INV(RAND(),平均報酬率,平均標準差))</f>
        <v>198.75198654169685</v>
      </c>
      <c r="I566" s="2">
        <f ca="1">表格1[[#This Row],[第6年]]*(1+_xlfn.NORM.INV(RAND(),平均報酬率,平均標準差))</f>
        <v>206.5470927001102</v>
      </c>
      <c r="J566" s="2">
        <f ca="1">表格1[[#This Row],[第7年]]*(1+_xlfn.NORM.INV(RAND(),平均報酬率,平均標準差))</f>
        <v>210.50524469340894</v>
      </c>
      <c r="K566" s="2">
        <f ca="1">表格1[[#This Row],[第8年]]*(1+_xlfn.NORM.INV(RAND(),平均報酬率,平均標準差))</f>
        <v>231.77069149113825</v>
      </c>
      <c r="L566" s="2">
        <f ca="1">表格1[[#This Row],[第9年]]*(1+_xlfn.NORM.INV(RAND(),平均報酬率,平均標準差))</f>
        <v>262.25317180856791</v>
      </c>
    </row>
    <row r="567" spans="1:12" x14ac:dyDescent="0.25">
      <c r="A567" s="1">
        <v>539</v>
      </c>
      <c r="B567" s="1">
        <f t="shared" si="8"/>
        <v>100</v>
      </c>
      <c r="C567" s="2">
        <f ca="1">表格1[[#This Row],[期初]]*(1+_xlfn.NORM.INV(RAND(),平均報酬率,平均標準差))</f>
        <v>98.39204464701092</v>
      </c>
      <c r="D567" s="2">
        <f ca="1">表格1[[#This Row],[第1年]]*(1+_xlfn.NORM.INV(RAND(),平均報酬率,平均標準差))</f>
        <v>94.099442534842211</v>
      </c>
      <c r="E567" s="2">
        <f ca="1">表格1[[#This Row],[第2年]]*(1+_xlfn.NORM.INV(RAND(),平均報酬率,平均標準差))</f>
        <v>103.82782715528339</v>
      </c>
      <c r="F567" s="2">
        <f ca="1">表格1[[#This Row],[第3年]]*(1+_xlfn.NORM.INV(RAND(),平均報酬率,平均標準差))</f>
        <v>112.17529352657701</v>
      </c>
      <c r="G567" s="2">
        <f ca="1">表格1[[#This Row],[第4年]]*(1+_xlfn.NORM.INV(RAND(),平均報酬率,平均標準差))</f>
        <v>115.35086951491367</v>
      </c>
      <c r="H567" s="2">
        <f ca="1">表格1[[#This Row],[第5年]]*(1+_xlfn.NORM.INV(RAND(),平均報酬率,平均標準差))</f>
        <v>119.30291041163281</v>
      </c>
      <c r="I567" s="2">
        <f ca="1">表格1[[#This Row],[第6年]]*(1+_xlfn.NORM.INV(RAND(),平均報酬率,平均標準差))</f>
        <v>134.03401141020964</v>
      </c>
      <c r="J567" s="2">
        <f ca="1">表格1[[#This Row],[第7年]]*(1+_xlfn.NORM.INV(RAND(),平均報酬率,平均標準差))</f>
        <v>145.88670086518391</v>
      </c>
      <c r="K567" s="2">
        <f ca="1">表格1[[#This Row],[第8年]]*(1+_xlfn.NORM.INV(RAND(),平均報酬率,平均標準差))</f>
        <v>154.55380036157879</v>
      </c>
      <c r="L567" s="2">
        <f ca="1">表格1[[#This Row],[第9年]]*(1+_xlfn.NORM.INV(RAND(),平均報酬率,平均標準差))</f>
        <v>157.59607808346502</v>
      </c>
    </row>
    <row r="568" spans="1:12" x14ac:dyDescent="0.25">
      <c r="A568" s="1">
        <v>540</v>
      </c>
      <c r="B568" s="1">
        <f t="shared" si="8"/>
        <v>100</v>
      </c>
      <c r="C568" s="2">
        <f ca="1">表格1[[#This Row],[期初]]*(1+_xlfn.NORM.INV(RAND(),平均報酬率,平均標準差))</f>
        <v>111.97450536730371</v>
      </c>
      <c r="D568" s="2">
        <f ca="1">表格1[[#This Row],[第1年]]*(1+_xlfn.NORM.INV(RAND(),平均報酬率,平均標準差))</f>
        <v>124.39290642489931</v>
      </c>
      <c r="E568" s="2">
        <f ca="1">表格1[[#This Row],[第2年]]*(1+_xlfn.NORM.INV(RAND(),平均報酬率,平均標準差))</f>
        <v>131.52639944316141</v>
      </c>
      <c r="F568" s="2">
        <f ca="1">表格1[[#This Row],[第3年]]*(1+_xlfn.NORM.INV(RAND(),平均報酬率,平均標準差))</f>
        <v>138.99930734190698</v>
      </c>
      <c r="G568" s="2">
        <f ca="1">表格1[[#This Row],[第4年]]*(1+_xlfn.NORM.INV(RAND(),平均報酬率,平均標準差))</f>
        <v>162.76161752624239</v>
      </c>
      <c r="H568" s="2">
        <f ca="1">表格1[[#This Row],[第5年]]*(1+_xlfn.NORM.INV(RAND(),平均報酬率,平均標準差))</f>
        <v>189.78613791795425</v>
      </c>
      <c r="I568" s="2">
        <f ca="1">表格1[[#This Row],[第6年]]*(1+_xlfn.NORM.INV(RAND(),平均報酬率,平均標準差))</f>
        <v>207.69257802747825</v>
      </c>
      <c r="J568" s="2">
        <f ca="1">表格1[[#This Row],[第7年]]*(1+_xlfn.NORM.INV(RAND(),平均報酬率,平均標準差))</f>
        <v>221.66179765862978</v>
      </c>
      <c r="K568" s="2">
        <f ca="1">表格1[[#This Row],[第8年]]*(1+_xlfn.NORM.INV(RAND(),平均報酬率,平均標準差))</f>
        <v>243.88227424550681</v>
      </c>
      <c r="L568" s="2">
        <f ca="1">表格1[[#This Row],[第9年]]*(1+_xlfn.NORM.INV(RAND(),平均報酬率,平均標準差))</f>
        <v>264.8666765952695</v>
      </c>
    </row>
    <row r="569" spans="1:12" x14ac:dyDescent="0.25">
      <c r="A569" s="1">
        <v>541</v>
      </c>
      <c r="B569" s="1">
        <f t="shared" si="8"/>
        <v>100</v>
      </c>
      <c r="C569" s="2">
        <f ca="1">表格1[[#This Row],[期初]]*(1+_xlfn.NORM.INV(RAND(),平均報酬率,平均標準差))</f>
        <v>110.91278259670499</v>
      </c>
      <c r="D569" s="2">
        <f ca="1">表格1[[#This Row],[第1年]]*(1+_xlfn.NORM.INV(RAND(),平均報酬率,平均標準差))</f>
        <v>132.01026016707215</v>
      </c>
      <c r="E569" s="2">
        <f ca="1">表格1[[#This Row],[第2年]]*(1+_xlfn.NORM.INV(RAND(),平均報酬率,平均標準差))</f>
        <v>122.07784141503365</v>
      </c>
      <c r="F569" s="2">
        <f ca="1">表格1[[#This Row],[第3年]]*(1+_xlfn.NORM.INV(RAND(),平均報酬率,平均標準差))</f>
        <v>126.65331416322583</v>
      </c>
      <c r="G569" s="2">
        <f ca="1">表格1[[#This Row],[第4年]]*(1+_xlfn.NORM.INV(RAND(),平均報酬率,平均標準差))</f>
        <v>136.22321805920819</v>
      </c>
      <c r="H569" s="2">
        <f ca="1">表格1[[#This Row],[第5年]]*(1+_xlfn.NORM.INV(RAND(),平均報酬率,平均標準差))</f>
        <v>133.56579198088556</v>
      </c>
      <c r="I569" s="2">
        <f ca="1">表格1[[#This Row],[第6年]]*(1+_xlfn.NORM.INV(RAND(),平均報酬率,平均標準差))</f>
        <v>141.16571554970122</v>
      </c>
      <c r="J569" s="2">
        <f ca="1">表格1[[#This Row],[第7年]]*(1+_xlfn.NORM.INV(RAND(),平均報酬率,平均標準差))</f>
        <v>153.04567746717802</v>
      </c>
      <c r="K569" s="2">
        <f ca="1">表格1[[#This Row],[第8年]]*(1+_xlfn.NORM.INV(RAND(),平均報酬率,平均標準差))</f>
        <v>171.3603018160272</v>
      </c>
      <c r="L569" s="2">
        <f ca="1">表格1[[#This Row],[第9年]]*(1+_xlfn.NORM.INV(RAND(),平均報酬率,平均標準差))</f>
        <v>176.33713204064136</v>
      </c>
    </row>
    <row r="570" spans="1:12" x14ac:dyDescent="0.25">
      <c r="A570" s="1">
        <v>542</v>
      </c>
      <c r="B570" s="1">
        <f t="shared" si="8"/>
        <v>100</v>
      </c>
      <c r="C570" s="2">
        <f ca="1">表格1[[#This Row],[期初]]*(1+_xlfn.NORM.INV(RAND(),平均報酬率,平均標準差))</f>
        <v>107.57834711479472</v>
      </c>
      <c r="D570" s="2">
        <f ca="1">表格1[[#This Row],[第1年]]*(1+_xlfn.NORM.INV(RAND(),平均報酬率,平均標準差))</f>
        <v>119.37627117235232</v>
      </c>
      <c r="E570" s="2">
        <f ca="1">表格1[[#This Row],[第2年]]*(1+_xlfn.NORM.INV(RAND(),平均報酬率,平均標準差))</f>
        <v>124.0719933416834</v>
      </c>
      <c r="F570" s="2">
        <f ca="1">表格1[[#This Row],[第3年]]*(1+_xlfn.NORM.INV(RAND(),平均報酬率,平均標準差))</f>
        <v>131.40623115421963</v>
      </c>
      <c r="G570" s="2">
        <f ca="1">表格1[[#This Row],[第4年]]*(1+_xlfn.NORM.INV(RAND(),平均報酬率,平均標準差))</f>
        <v>145.10689657261861</v>
      </c>
      <c r="H570" s="2">
        <f ca="1">表格1[[#This Row],[第5年]]*(1+_xlfn.NORM.INV(RAND(),平均報酬率,平均標準差))</f>
        <v>151.03128857053579</v>
      </c>
      <c r="I570" s="2">
        <f ca="1">表格1[[#This Row],[第6年]]*(1+_xlfn.NORM.INV(RAND(),平均報酬率,平均標準差))</f>
        <v>165.68202256591783</v>
      </c>
      <c r="J570" s="2">
        <f ca="1">表格1[[#This Row],[第7年]]*(1+_xlfn.NORM.INV(RAND(),平均報酬率,平均標準差))</f>
        <v>190.4069410962569</v>
      </c>
      <c r="K570" s="2">
        <f ca="1">表格1[[#This Row],[第8年]]*(1+_xlfn.NORM.INV(RAND(),平均報酬率,平均標準差))</f>
        <v>223.03240098959174</v>
      </c>
      <c r="L570" s="2">
        <f ca="1">表格1[[#This Row],[第9年]]*(1+_xlfn.NORM.INV(RAND(),平均報酬率,平均標準差))</f>
        <v>241.28063893291562</v>
      </c>
    </row>
    <row r="571" spans="1:12" x14ac:dyDescent="0.25">
      <c r="A571" s="1">
        <v>543</v>
      </c>
      <c r="B571" s="1">
        <f t="shared" si="8"/>
        <v>100</v>
      </c>
      <c r="C571" s="2">
        <f ca="1">表格1[[#This Row],[期初]]*(1+_xlfn.NORM.INV(RAND(),平均報酬率,平均標準差))</f>
        <v>110.0366220754841</v>
      </c>
      <c r="D571" s="2">
        <f ca="1">表格1[[#This Row],[第1年]]*(1+_xlfn.NORM.INV(RAND(),平均報酬率,平均標準差))</f>
        <v>121.72438073902556</v>
      </c>
      <c r="E571" s="2">
        <f ca="1">表格1[[#This Row],[第2年]]*(1+_xlfn.NORM.INV(RAND(),平均報酬率,平均標準差))</f>
        <v>127.03678565962575</v>
      </c>
      <c r="F571" s="2">
        <f ca="1">表格1[[#This Row],[第3年]]*(1+_xlfn.NORM.INV(RAND(),平均報酬率,平均標準差))</f>
        <v>137.16394405345932</v>
      </c>
      <c r="G571" s="2">
        <f ca="1">表格1[[#This Row],[第4年]]*(1+_xlfn.NORM.INV(RAND(),平均報酬率,平均標準差))</f>
        <v>154.02263221807351</v>
      </c>
      <c r="H571" s="2">
        <f ca="1">表格1[[#This Row],[第5年]]*(1+_xlfn.NORM.INV(RAND(),平均報酬率,平均標準差))</f>
        <v>154.14955514469165</v>
      </c>
      <c r="I571" s="2">
        <f ca="1">表格1[[#This Row],[第6年]]*(1+_xlfn.NORM.INV(RAND(),平均報酬率,平均標準差))</f>
        <v>161.67455385374714</v>
      </c>
      <c r="J571" s="2">
        <f ca="1">表格1[[#This Row],[第7年]]*(1+_xlfn.NORM.INV(RAND(),平均報酬率,平均標準差))</f>
        <v>172.22015560782268</v>
      </c>
      <c r="K571" s="2">
        <f ca="1">表格1[[#This Row],[第8年]]*(1+_xlfn.NORM.INV(RAND(),平均報酬率,平均標準差))</f>
        <v>188.06089969373167</v>
      </c>
      <c r="L571" s="2">
        <f ca="1">表格1[[#This Row],[第9年]]*(1+_xlfn.NORM.INV(RAND(),平均報酬率,平均標準差))</f>
        <v>205.91963547663744</v>
      </c>
    </row>
    <row r="572" spans="1:12" x14ac:dyDescent="0.25">
      <c r="A572" s="1">
        <v>544</v>
      </c>
      <c r="B572" s="1">
        <f t="shared" si="8"/>
        <v>100</v>
      </c>
      <c r="C572" s="2">
        <f ca="1">表格1[[#This Row],[期初]]*(1+_xlfn.NORM.INV(RAND(),平均報酬率,平均標準差))</f>
        <v>118.411984819845</v>
      </c>
      <c r="D572" s="2">
        <f ca="1">表格1[[#This Row],[第1年]]*(1+_xlfn.NORM.INV(RAND(),平均報酬率,平均標準差))</f>
        <v>135.00881270394595</v>
      </c>
      <c r="E572" s="2">
        <f ca="1">表格1[[#This Row],[第2年]]*(1+_xlfn.NORM.INV(RAND(),平均報酬率,平均標準差))</f>
        <v>135.76525106841578</v>
      </c>
      <c r="F572" s="2">
        <f ca="1">表格1[[#This Row],[第3年]]*(1+_xlfn.NORM.INV(RAND(),平均報酬率,平均標準差))</f>
        <v>153.52795577574091</v>
      </c>
      <c r="G572" s="2">
        <f ca="1">表格1[[#This Row],[第4年]]*(1+_xlfn.NORM.INV(RAND(),平均報酬率,平均標準差))</f>
        <v>150.52550486265508</v>
      </c>
      <c r="H572" s="2">
        <f ca="1">表格1[[#This Row],[第5年]]*(1+_xlfn.NORM.INV(RAND(),平均報酬率,平均標準差))</f>
        <v>183.64725551186049</v>
      </c>
      <c r="I572" s="2">
        <f ca="1">表格1[[#This Row],[第6年]]*(1+_xlfn.NORM.INV(RAND(),平均報酬率,平均標準差))</f>
        <v>188.32321995902885</v>
      </c>
      <c r="J572" s="2">
        <f ca="1">表格1[[#This Row],[第7年]]*(1+_xlfn.NORM.INV(RAND(),平均報酬率,平均標準差))</f>
        <v>226.86495569765356</v>
      </c>
      <c r="K572" s="2">
        <f ca="1">表格1[[#This Row],[第8年]]*(1+_xlfn.NORM.INV(RAND(),平均報酬率,平均標準差))</f>
        <v>236.76539021952388</v>
      </c>
      <c r="L572" s="2">
        <f ca="1">表格1[[#This Row],[第9年]]*(1+_xlfn.NORM.INV(RAND(),平均報酬率,平均標準差))</f>
        <v>272.66680216723955</v>
      </c>
    </row>
    <row r="573" spans="1:12" x14ac:dyDescent="0.25">
      <c r="A573" s="1">
        <v>545</v>
      </c>
      <c r="B573" s="1">
        <f t="shared" si="8"/>
        <v>100</v>
      </c>
      <c r="C573" s="2">
        <f ca="1">表格1[[#This Row],[期初]]*(1+_xlfn.NORM.INV(RAND(),平均報酬率,平均標準差))</f>
        <v>110.41843969498217</v>
      </c>
      <c r="D573" s="2">
        <f ca="1">表格1[[#This Row],[第1年]]*(1+_xlfn.NORM.INV(RAND(),平均報酬率,平均標準差))</f>
        <v>122.74369320881175</v>
      </c>
      <c r="E573" s="2">
        <f ca="1">表格1[[#This Row],[第2年]]*(1+_xlfn.NORM.INV(RAND(),平均報酬率,平均標準差))</f>
        <v>134.51205639646054</v>
      </c>
      <c r="F573" s="2">
        <f ca="1">表格1[[#This Row],[第3年]]*(1+_xlfn.NORM.INV(RAND(),平均報酬率,平均標準差))</f>
        <v>140.08989216987669</v>
      </c>
      <c r="G573" s="2">
        <f ca="1">表格1[[#This Row],[第4年]]*(1+_xlfn.NORM.INV(RAND(),平均報酬率,平均標準差))</f>
        <v>152.61911930687509</v>
      </c>
      <c r="H573" s="2">
        <f ca="1">表格1[[#This Row],[第5年]]*(1+_xlfn.NORM.INV(RAND(),平均報酬率,平均標準差))</f>
        <v>173.823062059921</v>
      </c>
      <c r="I573" s="2">
        <f ca="1">表格1[[#This Row],[第6年]]*(1+_xlfn.NORM.INV(RAND(),平均報酬率,平均標準差))</f>
        <v>176.70966082777267</v>
      </c>
      <c r="J573" s="2">
        <f ca="1">表格1[[#This Row],[第7年]]*(1+_xlfn.NORM.INV(RAND(),平均報酬率,平均標準差))</f>
        <v>181.86503871799403</v>
      </c>
      <c r="K573" s="2">
        <f ca="1">表格1[[#This Row],[第8年]]*(1+_xlfn.NORM.INV(RAND(),平均報酬率,平均標準差))</f>
        <v>186.93262124898982</v>
      </c>
      <c r="L573" s="2">
        <f ca="1">表格1[[#This Row],[第9年]]*(1+_xlfn.NORM.INV(RAND(),平均報酬率,平均標準差))</f>
        <v>202.91906319747108</v>
      </c>
    </row>
    <row r="574" spans="1:12" x14ac:dyDescent="0.25">
      <c r="A574" s="1">
        <v>546</v>
      </c>
      <c r="B574" s="1">
        <f t="shared" si="8"/>
        <v>100</v>
      </c>
      <c r="C574" s="2">
        <f ca="1">表格1[[#This Row],[期初]]*(1+_xlfn.NORM.INV(RAND(),平均報酬率,平均標準差))</f>
        <v>113.32101163699555</v>
      </c>
      <c r="D574" s="2">
        <f ca="1">表格1[[#This Row],[第1年]]*(1+_xlfn.NORM.INV(RAND(),平均報酬率,平均標準差))</f>
        <v>128.75355379500363</v>
      </c>
      <c r="E574" s="2">
        <f ca="1">表格1[[#This Row],[第2年]]*(1+_xlfn.NORM.INV(RAND(),平均報酬率,平均標準差))</f>
        <v>138.66855909389619</v>
      </c>
      <c r="F574" s="2">
        <f ca="1">表格1[[#This Row],[第3年]]*(1+_xlfn.NORM.INV(RAND(),平均報酬率,平均標準差))</f>
        <v>155.97321355910927</v>
      </c>
      <c r="G574" s="2">
        <f ca="1">表格1[[#This Row],[第4年]]*(1+_xlfn.NORM.INV(RAND(),平均報酬率,平均標準差))</f>
        <v>170.6003999941172</v>
      </c>
      <c r="H574" s="2">
        <f ca="1">表格1[[#This Row],[第5年]]*(1+_xlfn.NORM.INV(RAND(),平均報酬率,平均標準差))</f>
        <v>191.10564929047865</v>
      </c>
      <c r="I574" s="2">
        <f ca="1">表格1[[#This Row],[第6年]]*(1+_xlfn.NORM.INV(RAND(),平均報酬率,平均標準差))</f>
        <v>207.69758433453001</v>
      </c>
      <c r="J574" s="2">
        <f ca="1">表格1[[#This Row],[第7年]]*(1+_xlfn.NORM.INV(RAND(),平均報酬率,平均標準差))</f>
        <v>222.65665524706438</v>
      </c>
      <c r="K574" s="2">
        <f ca="1">表格1[[#This Row],[第8年]]*(1+_xlfn.NORM.INV(RAND(),平均報酬率,平均標準差))</f>
        <v>224.52297558225038</v>
      </c>
      <c r="L574" s="2">
        <f ca="1">表格1[[#This Row],[第9年]]*(1+_xlfn.NORM.INV(RAND(),平均報酬率,平均標準差))</f>
        <v>255.18121348460849</v>
      </c>
    </row>
    <row r="575" spans="1:12" x14ac:dyDescent="0.25">
      <c r="A575" s="1">
        <v>547</v>
      </c>
      <c r="B575" s="1">
        <f t="shared" si="8"/>
        <v>100</v>
      </c>
      <c r="C575" s="2">
        <f ca="1">表格1[[#This Row],[期初]]*(1+_xlfn.NORM.INV(RAND(),平均報酬率,平均標準差))</f>
        <v>100.94867956565652</v>
      </c>
      <c r="D575" s="2">
        <f ca="1">表格1[[#This Row],[第1年]]*(1+_xlfn.NORM.INV(RAND(),平均報酬率,平均標準差))</f>
        <v>100.61299538546498</v>
      </c>
      <c r="E575" s="2">
        <f ca="1">表格1[[#This Row],[第2年]]*(1+_xlfn.NORM.INV(RAND(),平均報酬率,平均標準差))</f>
        <v>109.70869773689594</v>
      </c>
      <c r="F575" s="2">
        <f ca="1">表格1[[#This Row],[第3年]]*(1+_xlfn.NORM.INV(RAND(),平均報酬率,平均標準差))</f>
        <v>110.65608618510922</v>
      </c>
      <c r="G575" s="2">
        <f ca="1">表格1[[#This Row],[第4年]]*(1+_xlfn.NORM.INV(RAND(),平均報酬率,平均標準差))</f>
        <v>124.41902879586922</v>
      </c>
      <c r="H575" s="2">
        <f ca="1">表格1[[#This Row],[第5年]]*(1+_xlfn.NORM.INV(RAND(),平均報酬率,平均標準差))</f>
        <v>140.89603552892569</v>
      </c>
      <c r="I575" s="2">
        <f ca="1">表格1[[#This Row],[第6年]]*(1+_xlfn.NORM.INV(RAND(),平均報酬率,平均標準差))</f>
        <v>146.82237138432504</v>
      </c>
      <c r="J575" s="2">
        <f ca="1">表格1[[#This Row],[第7年]]*(1+_xlfn.NORM.INV(RAND(),平均報酬率,平均標準差))</f>
        <v>149.97414984664195</v>
      </c>
      <c r="K575" s="2">
        <f ca="1">表格1[[#This Row],[第8年]]*(1+_xlfn.NORM.INV(RAND(),平均報酬率,平均標準差))</f>
        <v>148.93234623065078</v>
      </c>
      <c r="L575" s="2">
        <f ca="1">表格1[[#This Row],[第9年]]*(1+_xlfn.NORM.INV(RAND(),平均報酬率,平均標準差))</f>
        <v>171.4530039059828</v>
      </c>
    </row>
    <row r="576" spans="1:12" x14ac:dyDescent="0.25">
      <c r="A576" s="1">
        <v>548</v>
      </c>
      <c r="B576" s="1">
        <f t="shared" si="8"/>
        <v>100</v>
      </c>
      <c r="C576" s="2">
        <f ca="1">表格1[[#This Row],[期初]]*(1+_xlfn.NORM.INV(RAND(),平均報酬率,平均標準差))</f>
        <v>118.49247755006512</v>
      </c>
      <c r="D576" s="2">
        <f ca="1">表格1[[#This Row],[第1年]]*(1+_xlfn.NORM.INV(RAND(),平均報酬率,平均標準差))</f>
        <v>123.79833522383443</v>
      </c>
      <c r="E576" s="2">
        <f ca="1">表格1[[#This Row],[第2年]]*(1+_xlfn.NORM.INV(RAND(),平均報酬率,平均標準差))</f>
        <v>133.19734095960354</v>
      </c>
      <c r="F576" s="2">
        <f ca="1">表格1[[#This Row],[第3年]]*(1+_xlfn.NORM.INV(RAND(),平均報酬率,平均標準差))</f>
        <v>151.28149002646214</v>
      </c>
      <c r="G576" s="2">
        <f ca="1">表格1[[#This Row],[第4年]]*(1+_xlfn.NORM.INV(RAND(),平均報酬率,平均標準差))</f>
        <v>151.08643133188585</v>
      </c>
      <c r="H576" s="2">
        <f ca="1">表格1[[#This Row],[第5年]]*(1+_xlfn.NORM.INV(RAND(),平均報酬率,平均標準差))</f>
        <v>151.27628562886815</v>
      </c>
      <c r="I576" s="2">
        <f ca="1">表格1[[#This Row],[第6年]]*(1+_xlfn.NORM.INV(RAND(),平均報酬率,平均標準差))</f>
        <v>159.41916921933148</v>
      </c>
      <c r="J576" s="2">
        <f ca="1">表格1[[#This Row],[第7年]]*(1+_xlfn.NORM.INV(RAND(),平均報酬率,平均標準差))</f>
        <v>159.04488056274045</v>
      </c>
      <c r="K576" s="2">
        <f ca="1">表格1[[#This Row],[第8年]]*(1+_xlfn.NORM.INV(RAND(),平均報酬率,平均標準差))</f>
        <v>171.88476054935919</v>
      </c>
      <c r="L576" s="2">
        <f ca="1">表格1[[#This Row],[第9年]]*(1+_xlfn.NORM.INV(RAND(),平均報酬率,平均標準差))</f>
        <v>192.28411053266566</v>
      </c>
    </row>
    <row r="577" spans="1:12" x14ac:dyDescent="0.25">
      <c r="A577" s="1">
        <v>549</v>
      </c>
      <c r="B577" s="1">
        <f t="shared" si="8"/>
        <v>100</v>
      </c>
      <c r="C577" s="2">
        <f ca="1">表格1[[#This Row],[期初]]*(1+_xlfn.NORM.INV(RAND(),平均報酬率,平均標準差))</f>
        <v>98.660037696790567</v>
      </c>
      <c r="D577" s="2">
        <f ca="1">表格1[[#This Row],[第1年]]*(1+_xlfn.NORM.INV(RAND(),平均報酬率,平均標準差))</f>
        <v>97.211405171916013</v>
      </c>
      <c r="E577" s="2">
        <f ca="1">表格1[[#This Row],[第2年]]*(1+_xlfn.NORM.INV(RAND(),平均報酬率,平均標準差))</f>
        <v>104.97252730644944</v>
      </c>
      <c r="F577" s="2">
        <f ca="1">表格1[[#This Row],[第3年]]*(1+_xlfn.NORM.INV(RAND(),平均報酬率,平均標準差))</f>
        <v>116.94636533697471</v>
      </c>
      <c r="G577" s="2">
        <f ca="1">表格1[[#This Row],[第4年]]*(1+_xlfn.NORM.INV(RAND(),平均報酬率,平均標準差))</f>
        <v>126.99916077689511</v>
      </c>
      <c r="H577" s="2">
        <f ca="1">表格1[[#This Row],[第5年]]*(1+_xlfn.NORM.INV(RAND(),平均報酬率,平均標準差))</f>
        <v>131.80293883807363</v>
      </c>
      <c r="I577" s="2">
        <f ca="1">表格1[[#This Row],[第6年]]*(1+_xlfn.NORM.INV(RAND(),平均報酬率,平均標準差))</f>
        <v>145.49103741711008</v>
      </c>
      <c r="J577" s="2">
        <f ca="1">表格1[[#This Row],[第7年]]*(1+_xlfn.NORM.INV(RAND(),平均報酬率,平均標準差))</f>
        <v>150.69935524051169</v>
      </c>
      <c r="K577" s="2">
        <f ca="1">表格1[[#This Row],[第8年]]*(1+_xlfn.NORM.INV(RAND(),平均報酬率,平均標準差))</f>
        <v>154.39732701076809</v>
      </c>
      <c r="L577" s="2">
        <f ca="1">表格1[[#This Row],[第9年]]*(1+_xlfn.NORM.INV(RAND(),平均報酬率,平均標準差))</f>
        <v>165.70294486630667</v>
      </c>
    </row>
    <row r="578" spans="1:12" x14ac:dyDescent="0.25">
      <c r="A578" s="1">
        <v>550</v>
      </c>
      <c r="B578" s="1">
        <f t="shared" si="8"/>
        <v>100</v>
      </c>
      <c r="C578" s="2">
        <f ca="1">表格1[[#This Row],[期初]]*(1+_xlfn.NORM.INV(RAND(),平均報酬率,平均標準差))</f>
        <v>111.70343969998633</v>
      </c>
      <c r="D578" s="2">
        <f ca="1">表格1[[#This Row],[第1年]]*(1+_xlfn.NORM.INV(RAND(),平均報酬率,平均標準差))</f>
        <v>121.51227649548419</v>
      </c>
      <c r="E578" s="2">
        <f ca="1">表格1[[#This Row],[第2年]]*(1+_xlfn.NORM.INV(RAND(),平均報酬率,平均標準差))</f>
        <v>122.66326502533813</v>
      </c>
      <c r="F578" s="2">
        <f ca="1">表格1[[#This Row],[第3年]]*(1+_xlfn.NORM.INV(RAND(),平均報酬率,平均標準差))</f>
        <v>142.34338693404121</v>
      </c>
      <c r="G578" s="2">
        <f ca="1">表格1[[#This Row],[第4年]]*(1+_xlfn.NORM.INV(RAND(),平均報酬率,平均標準差))</f>
        <v>154.6749966923789</v>
      </c>
      <c r="H578" s="2">
        <f ca="1">表格1[[#This Row],[第5年]]*(1+_xlfn.NORM.INV(RAND(),平均報酬率,平均標準差))</f>
        <v>159.96185868976585</v>
      </c>
      <c r="I578" s="2">
        <f ca="1">表格1[[#This Row],[第6年]]*(1+_xlfn.NORM.INV(RAND(),平均報酬率,平均標準差))</f>
        <v>177.44815640652971</v>
      </c>
      <c r="J578" s="2">
        <f ca="1">表格1[[#This Row],[第7年]]*(1+_xlfn.NORM.INV(RAND(),平均報酬率,平均標準差))</f>
        <v>203.41159524341577</v>
      </c>
      <c r="K578" s="2">
        <f ca="1">表格1[[#This Row],[第8年]]*(1+_xlfn.NORM.INV(RAND(),平均報酬率,平均標準差))</f>
        <v>223.54217903716707</v>
      </c>
      <c r="L578" s="2">
        <f ca="1">表格1[[#This Row],[第9年]]*(1+_xlfn.NORM.INV(RAND(),平均報酬率,平均標準差))</f>
        <v>246.0980909584022</v>
      </c>
    </row>
    <row r="579" spans="1:12" x14ac:dyDescent="0.25">
      <c r="A579" s="1">
        <v>551</v>
      </c>
      <c r="B579" s="1">
        <f t="shared" si="8"/>
        <v>100</v>
      </c>
      <c r="C579" s="2">
        <f ca="1">表格1[[#This Row],[期初]]*(1+_xlfn.NORM.INV(RAND(),平均報酬率,平均標準差))</f>
        <v>105.50871462557284</v>
      </c>
      <c r="D579" s="2">
        <f ca="1">表格1[[#This Row],[第1年]]*(1+_xlfn.NORM.INV(RAND(),平均報酬率,平均標準差))</f>
        <v>116.1033306811824</v>
      </c>
      <c r="E579" s="2">
        <f ca="1">表格1[[#This Row],[第2年]]*(1+_xlfn.NORM.INV(RAND(),平均報酬率,平均標準差))</f>
        <v>124.47274361855486</v>
      </c>
      <c r="F579" s="2">
        <f ca="1">表格1[[#This Row],[第3年]]*(1+_xlfn.NORM.INV(RAND(),平均報酬率,平均標準差))</f>
        <v>143.87665800954557</v>
      </c>
      <c r="G579" s="2">
        <f ca="1">表格1[[#This Row],[第4年]]*(1+_xlfn.NORM.INV(RAND(),平均報酬率,平均標準差))</f>
        <v>166.71625086930365</v>
      </c>
      <c r="H579" s="2">
        <f ca="1">表格1[[#This Row],[第5年]]*(1+_xlfn.NORM.INV(RAND(),平均報酬率,平均標準差))</f>
        <v>196.6424657763655</v>
      </c>
      <c r="I579" s="2">
        <f ca="1">表格1[[#This Row],[第6年]]*(1+_xlfn.NORM.INV(RAND(),平均報酬率,平均標準差))</f>
        <v>211.59784350444269</v>
      </c>
      <c r="J579" s="2">
        <f ca="1">表格1[[#This Row],[第7年]]*(1+_xlfn.NORM.INV(RAND(),平均報酬率,平均標準差))</f>
        <v>217.84688169060692</v>
      </c>
      <c r="K579" s="2">
        <f ca="1">表格1[[#This Row],[第8年]]*(1+_xlfn.NORM.INV(RAND(),平均報酬率,平均標準差))</f>
        <v>216.75749971394856</v>
      </c>
      <c r="L579" s="2">
        <f ca="1">表格1[[#This Row],[第9年]]*(1+_xlfn.NORM.INV(RAND(),平均報酬率,平均標準差))</f>
        <v>241.84735202578099</v>
      </c>
    </row>
    <row r="580" spans="1:12" x14ac:dyDescent="0.25">
      <c r="A580" s="1">
        <v>552</v>
      </c>
      <c r="B580" s="1">
        <f t="shared" si="8"/>
        <v>100</v>
      </c>
      <c r="C580" s="2">
        <f ca="1">表格1[[#This Row],[期初]]*(1+_xlfn.NORM.INV(RAND(),平均報酬率,平均標準差))</f>
        <v>109.22720478502075</v>
      </c>
      <c r="D580" s="2">
        <f ca="1">表格1[[#This Row],[第1年]]*(1+_xlfn.NORM.INV(RAND(),平均報酬率,平均標準差))</f>
        <v>118.46470199846442</v>
      </c>
      <c r="E580" s="2">
        <f ca="1">表格1[[#This Row],[第2年]]*(1+_xlfn.NORM.INV(RAND(),平均報酬率,平均標準差))</f>
        <v>136.41213303717697</v>
      </c>
      <c r="F580" s="2">
        <f ca="1">表格1[[#This Row],[第3年]]*(1+_xlfn.NORM.INV(RAND(),平均報酬率,平均標準差))</f>
        <v>161.38198843649252</v>
      </c>
      <c r="G580" s="2">
        <f ca="1">表格1[[#This Row],[第4年]]*(1+_xlfn.NORM.INV(RAND(),平均報酬率,平均標準差))</f>
        <v>170.32885296176548</v>
      </c>
      <c r="H580" s="2">
        <f ca="1">表格1[[#This Row],[第5年]]*(1+_xlfn.NORM.INV(RAND(),平均報酬率,平均標準差))</f>
        <v>190.47234489317316</v>
      </c>
      <c r="I580" s="2">
        <f ca="1">表格1[[#This Row],[第6年]]*(1+_xlfn.NORM.INV(RAND(),平均報酬率,平均標準差))</f>
        <v>202.81660485399064</v>
      </c>
      <c r="J580" s="2">
        <f ca="1">表格1[[#This Row],[第7年]]*(1+_xlfn.NORM.INV(RAND(),平均報酬率,平均標準差))</f>
        <v>211.34781562362767</v>
      </c>
      <c r="K580" s="2">
        <f ca="1">表格1[[#This Row],[第8年]]*(1+_xlfn.NORM.INV(RAND(),平均報酬率,平均標準差))</f>
        <v>225.40624596414489</v>
      </c>
      <c r="L580" s="2">
        <f ca="1">表格1[[#This Row],[第9年]]*(1+_xlfn.NORM.INV(RAND(),平均報酬率,平均標準差))</f>
        <v>241.92423506405225</v>
      </c>
    </row>
    <row r="581" spans="1:12" x14ac:dyDescent="0.25">
      <c r="A581" s="1">
        <v>553</v>
      </c>
      <c r="B581" s="1">
        <f t="shared" si="8"/>
        <v>100</v>
      </c>
      <c r="C581" s="2">
        <f ca="1">表格1[[#This Row],[期初]]*(1+_xlfn.NORM.INV(RAND(),平均報酬率,平均標準差))</f>
        <v>96.699771006037139</v>
      </c>
      <c r="D581" s="2">
        <f ca="1">表格1[[#This Row],[第1年]]*(1+_xlfn.NORM.INV(RAND(),平均報酬率,平均標準差))</f>
        <v>100.24669681369701</v>
      </c>
      <c r="E581" s="2">
        <f ca="1">表格1[[#This Row],[第2年]]*(1+_xlfn.NORM.INV(RAND(),平均報酬率,平均標準差))</f>
        <v>106.46207669153505</v>
      </c>
      <c r="F581" s="2">
        <f ca="1">表格1[[#This Row],[第3年]]*(1+_xlfn.NORM.INV(RAND(),平均報酬率,平均標準差))</f>
        <v>114.53082847034429</v>
      </c>
      <c r="G581" s="2">
        <f ca="1">表格1[[#This Row],[第4年]]*(1+_xlfn.NORM.INV(RAND(),平均報酬率,平均標準差))</f>
        <v>122.99085577179245</v>
      </c>
      <c r="H581" s="2">
        <f ca="1">表格1[[#This Row],[第5年]]*(1+_xlfn.NORM.INV(RAND(),平均報酬率,平均標準差))</f>
        <v>135.41517264586594</v>
      </c>
      <c r="I581" s="2">
        <f ca="1">表格1[[#This Row],[第6年]]*(1+_xlfn.NORM.INV(RAND(),平均報酬率,平均標準差))</f>
        <v>145.42066855447189</v>
      </c>
      <c r="J581" s="2">
        <f ca="1">表格1[[#This Row],[第7年]]*(1+_xlfn.NORM.INV(RAND(),平均報酬率,平均標準差))</f>
        <v>148.40966326035561</v>
      </c>
      <c r="K581" s="2">
        <f ca="1">表格1[[#This Row],[第8年]]*(1+_xlfn.NORM.INV(RAND(),平均報酬率,平均標準差))</f>
        <v>150.30742736585208</v>
      </c>
      <c r="L581" s="2">
        <f ca="1">表格1[[#This Row],[第9年]]*(1+_xlfn.NORM.INV(RAND(),平均報酬率,平均標準差))</f>
        <v>156.44425688066335</v>
      </c>
    </row>
    <row r="582" spans="1:12" x14ac:dyDescent="0.25">
      <c r="A582" s="1">
        <v>554</v>
      </c>
      <c r="B582" s="1">
        <f t="shared" si="8"/>
        <v>100</v>
      </c>
      <c r="C582" s="2">
        <f ca="1">表格1[[#This Row],[期初]]*(1+_xlfn.NORM.INV(RAND(),平均報酬率,平均標準差))</f>
        <v>106.51162742194549</v>
      </c>
      <c r="D582" s="2">
        <f ca="1">表格1[[#This Row],[第1年]]*(1+_xlfn.NORM.INV(RAND(),平均報酬率,平均標準差))</f>
        <v>107.40212730459805</v>
      </c>
      <c r="E582" s="2">
        <f ca="1">表格1[[#This Row],[第2年]]*(1+_xlfn.NORM.INV(RAND(),平均報酬率,平均標準差))</f>
        <v>114.14437668097753</v>
      </c>
      <c r="F582" s="2">
        <f ca="1">表格1[[#This Row],[第3年]]*(1+_xlfn.NORM.INV(RAND(),平均報酬率,平均標準差))</f>
        <v>116.11180437933035</v>
      </c>
      <c r="G582" s="2">
        <f ca="1">表格1[[#This Row],[第4年]]*(1+_xlfn.NORM.INV(RAND(),平均報酬率,平均標準差))</f>
        <v>134.84279123379488</v>
      </c>
      <c r="H582" s="2">
        <f ca="1">表格1[[#This Row],[第5年]]*(1+_xlfn.NORM.INV(RAND(),平均報酬率,平均標準差))</f>
        <v>124.81810671378315</v>
      </c>
      <c r="I582" s="2">
        <f ca="1">表格1[[#This Row],[第6年]]*(1+_xlfn.NORM.INV(RAND(),平均報酬率,平均標準差))</f>
        <v>126.43717515841334</v>
      </c>
      <c r="J582" s="2">
        <f ca="1">表格1[[#This Row],[第7年]]*(1+_xlfn.NORM.INV(RAND(),平均報酬率,平均標準差))</f>
        <v>150.17057357611642</v>
      </c>
      <c r="K582" s="2">
        <f ca="1">表格1[[#This Row],[第8年]]*(1+_xlfn.NORM.INV(RAND(),平均報酬率,平均標準差))</f>
        <v>151.38384317095446</v>
      </c>
      <c r="L582" s="2">
        <f ca="1">表格1[[#This Row],[第9年]]*(1+_xlfn.NORM.INV(RAND(),平均報酬率,平均標準差))</f>
        <v>169.77879290838681</v>
      </c>
    </row>
    <row r="583" spans="1:12" x14ac:dyDescent="0.25">
      <c r="A583" s="1">
        <v>555</v>
      </c>
      <c r="B583" s="1">
        <f t="shared" si="8"/>
        <v>100</v>
      </c>
      <c r="C583" s="2">
        <f ca="1">表格1[[#This Row],[期初]]*(1+_xlfn.NORM.INV(RAND(),平均報酬率,平均標準差))</f>
        <v>121.48647578643104</v>
      </c>
      <c r="D583" s="2">
        <f ca="1">表格1[[#This Row],[第1年]]*(1+_xlfn.NORM.INV(RAND(),平均報酬率,平均標準差))</f>
        <v>133.3835020579422</v>
      </c>
      <c r="E583" s="2">
        <f ca="1">表格1[[#This Row],[第2年]]*(1+_xlfn.NORM.INV(RAND(),平均報酬率,平均標準差))</f>
        <v>150.21445458160792</v>
      </c>
      <c r="F583" s="2">
        <f ca="1">表格1[[#This Row],[第3年]]*(1+_xlfn.NORM.INV(RAND(),平均報酬率,平均標準差))</f>
        <v>167.27468607076278</v>
      </c>
      <c r="G583" s="2">
        <f ca="1">表格1[[#This Row],[第4年]]*(1+_xlfn.NORM.INV(RAND(),平均報酬率,平均標準差))</f>
        <v>171.40272995102998</v>
      </c>
      <c r="H583" s="2">
        <f ca="1">表格1[[#This Row],[第5年]]*(1+_xlfn.NORM.INV(RAND(),平均報酬率,平均標準差))</f>
        <v>192.57182767654172</v>
      </c>
      <c r="I583" s="2">
        <f ca="1">表格1[[#This Row],[第6年]]*(1+_xlfn.NORM.INV(RAND(),平均報酬率,平均標準差))</f>
        <v>188.34177581085169</v>
      </c>
      <c r="J583" s="2">
        <f ca="1">表格1[[#This Row],[第7年]]*(1+_xlfn.NORM.INV(RAND(),平均報酬率,平均標準差))</f>
        <v>206.41172450435849</v>
      </c>
      <c r="K583" s="2">
        <f ca="1">表格1[[#This Row],[第8年]]*(1+_xlfn.NORM.INV(RAND(),平均報酬率,平均標準差))</f>
        <v>215.30808347105625</v>
      </c>
      <c r="L583" s="2">
        <f ca="1">表格1[[#This Row],[第9年]]*(1+_xlfn.NORM.INV(RAND(),平均報酬率,平均標準差))</f>
        <v>216.74898768236733</v>
      </c>
    </row>
    <row r="584" spans="1:12" x14ac:dyDescent="0.25">
      <c r="A584" s="1">
        <v>556</v>
      </c>
      <c r="B584" s="1">
        <f t="shared" si="8"/>
        <v>100</v>
      </c>
      <c r="C584" s="2">
        <f ca="1">表格1[[#This Row],[期初]]*(1+_xlfn.NORM.INV(RAND(),平均報酬率,平均標準差))</f>
        <v>107.55833473012046</v>
      </c>
      <c r="D584" s="2">
        <f ca="1">表格1[[#This Row],[第1年]]*(1+_xlfn.NORM.INV(RAND(),平均報酬率,平均標準差))</f>
        <v>117.37403408475109</v>
      </c>
      <c r="E584" s="2">
        <f ca="1">表格1[[#This Row],[第2年]]*(1+_xlfn.NORM.INV(RAND(),平均報酬率,平均標準差))</f>
        <v>127.8720840656856</v>
      </c>
      <c r="F584" s="2">
        <f ca="1">表格1[[#This Row],[第3年]]*(1+_xlfn.NORM.INV(RAND(),平均報酬率,平均標準差))</f>
        <v>135.12985481189509</v>
      </c>
      <c r="G584" s="2">
        <f ca="1">表格1[[#This Row],[第4年]]*(1+_xlfn.NORM.INV(RAND(),平均報酬率,平均標準差))</f>
        <v>135.36792949825838</v>
      </c>
      <c r="H584" s="2">
        <f ca="1">表格1[[#This Row],[第5年]]*(1+_xlfn.NORM.INV(RAND(),平均報酬率,平均標準差))</f>
        <v>145.47100788633443</v>
      </c>
      <c r="I584" s="2">
        <f ca="1">表格1[[#This Row],[第6年]]*(1+_xlfn.NORM.INV(RAND(),平均報酬率,平均標準差))</f>
        <v>159.37729666725363</v>
      </c>
      <c r="J584" s="2">
        <f ca="1">表格1[[#This Row],[第7年]]*(1+_xlfn.NORM.INV(RAND(),平均報酬率,平均標準差))</f>
        <v>175.01757704453033</v>
      </c>
      <c r="K584" s="2">
        <f ca="1">表格1[[#This Row],[第8年]]*(1+_xlfn.NORM.INV(RAND(),平均報酬率,平均標準差))</f>
        <v>182.9855419145016</v>
      </c>
      <c r="L584" s="2">
        <f ca="1">表格1[[#This Row],[第9年]]*(1+_xlfn.NORM.INV(RAND(),平均報酬率,平均標準差))</f>
        <v>180.1042970025799</v>
      </c>
    </row>
    <row r="585" spans="1:12" x14ac:dyDescent="0.25">
      <c r="A585" s="1">
        <v>557</v>
      </c>
      <c r="B585" s="1">
        <f t="shared" si="8"/>
        <v>100</v>
      </c>
      <c r="C585" s="2">
        <f ca="1">表格1[[#This Row],[期初]]*(1+_xlfn.NORM.INV(RAND(),平均報酬率,平均標準差))</f>
        <v>109.95519915446994</v>
      </c>
      <c r="D585" s="2">
        <f ca="1">表格1[[#This Row],[第1年]]*(1+_xlfn.NORM.INV(RAND(),平均報酬率,平均標準差))</f>
        <v>117.42912886939203</v>
      </c>
      <c r="E585" s="2">
        <f ca="1">表格1[[#This Row],[第2年]]*(1+_xlfn.NORM.INV(RAND(),平均報酬率,平均標準差))</f>
        <v>125.76233226415492</v>
      </c>
      <c r="F585" s="2">
        <f ca="1">表格1[[#This Row],[第3年]]*(1+_xlfn.NORM.INV(RAND(),平均報酬率,平均標準差))</f>
        <v>129.27355682828434</v>
      </c>
      <c r="G585" s="2">
        <f ca="1">表格1[[#This Row],[第4年]]*(1+_xlfn.NORM.INV(RAND(),平均報酬率,平均標準差))</f>
        <v>137.3909840623663</v>
      </c>
      <c r="H585" s="2">
        <f ca="1">表格1[[#This Row],[第5年]]*(1+_xlfn.NORM.INV(RAND(),平均報酬率,平均標準差))</f>
        <v>144.94257485838014</v>
      </c>
      <c r="I585" s="2">
        <f ca="1">表格1[[#This Row],[第6年]]*(1+_xlfn.NORM.INV(RAND(),平均報酬率,平均標準差))</f>
        <v>161.60430648302008</v>
      </c>
      <c r="J585" s="2">
        <f ca="1">表格1[[#This Row],[第7年]]*(1+_xlfn.NORM.INV(RAND(),平均報酬率,平均標準差))</f>
        <v>165.85136268542215</v>
      </c>
      <c r="K585" s="2">
        <f ca="1">表格1[[#This Row],[第8年]]*(1+_xlfn.NORM.INV(RAND(),平均報酬率,平均標準差))</f>
        <v>174.30037929462628</v>
      </c>
      <c r="L585" s="2">
        <f ca="1">表格1[[#This Row],[第9年]]*(1+_xlfn.NORM.INV(RAND(),平均報酬率,平均標準差))</f>
        <v>185.45235805206062</v>
      </c>
    </row>
    <row r="586" spans="1:12" x14ac:dyDescent="0.25">
      <c r="A586" s="1">
        <v>558</v>
      </c>
      <c r="B586" s="1">
        <f t="shared" si="8"/>
        <v>100</v>
      </c>
      <c r="C586" s="2">
        <f ca="1">表格1[[#This Row],[期初]]*(1+_xlfn.NORM.INV(RAND(),平均報酬率,平均標準差))</f>
        <v>101.41772240114186</v>
      </c>
      <c r="D586" s="2">
        <f ca="1">表格1[[#This Row],[第1年]]*(1+_xlfn.NORM.INV(RAND(),平均報酬率,平均標準差))</f>
        <v>112.36945881185387</v>
      </c>
      <c r="E586" s="2">
        <f ca="1">表格1[[#This Row],[第2年]]*(1+_xlfn.NORM.INV(RAND(),平均報酬率,平均標準差))</f>
        <v>121.00034584964051</v>
      </c>
      <c r="F586" s="2">
        <f ca="1">表格1[[#This Row],[第3年]]*(1+_xlfn.NORM.INV(RAND(),平均報酬率,平均標準差))</f>
        <v>134.16844985962391</v>
      </c>
      <c r="G586" s="2">
        <f ca="1">表格1[[#This Row],[第4年]]*(1+_xlfn.NORM.INV(RAND(),平均報酬率,平均標準差))</f>
        <v>142.09993826055705</v>
      </c>
      <c r="H586" s="2">
        <f ca="1">表格1[[#This Row],[第5年]]*(1+_xlfn.NORM.INV(RAND(),平均報酬率,平均標準差))</f>
        <v>163.96151052917088</v>
      </c>
      <c r="I586" s="2">
        <f ca="1">表格1[[#This Row],[第6年]]*(1+_xlfn.NORM.INV(RAND(),平均報酬率,平均標準差))</f>
        <v>192.62916224652707</v>
      </c>
      <c r="J586" s="2">
        <f ca="1">表格1[[#This Row],[第7年]]*(1+_xlfn.NORM.INV(RAND(),平均報酬率,平均標準差))</f>
        <v>197.83047322833247</v>
      </c>
      <c r="K586" s="2">
        <f ca="1">表格1[[#This Row],[第8年]]*(1+_xlfn.NORM.INV(RAND(),平均報酬率,平均標準差))</f>
        <v>198.84937475573025</v>
      </c>
      <c r="L586" s="2">
        <f ca="1">表格1[[#This Row],[第9年]]*(1+_xlfn.NORM.INV(RAND(),平均報酬率,平均標準差))</f>
        <v>202.58212471320726</v>
      </c>
    </row>
    <row r="587" spans="1:12" x14ac:dyDescent="0.25">
      <c r="A587" s="1">
        <v>559</v>
      </c>
      <c r="B587" s="1">
        <f t="shared" si="8"/>
        <v>100</v>
      </c>
      <c r="C587" s="2">
        <f ca="1">表格1[[#This Row],[期初]]*(1+_xlfn.NORM.INV(RAND(),平均報酬率,平均標準差))</f>
        <v>110.07790368185</v>
      </c>
      <c r="D587" s="2">
        <f ca="1">表格1[[#This Row],[第1年]]*(1+_xlfn.NORM.INV(RAND(),平均報酬率,平均標準差))</f>
        <v>123.37078274126002</v>
      </c>
      <c r="E587" s="2">
        <f ca="1">表格1[[#This Row],[第2年]]*(1+_xlfn.NORM.INV(RAND(),平均報酬率,平均標準差))</f>
        <v>132.36944157259842</v>
      </c>
      <c r="F587" s="2">
        <f ca="1">表格1[[#This Row],[第3年]]*(1+_xlfn.NORM.INV(RAND(),平均報酬率,平均標準差))</f>
        <v>139.59632813549109</v>
      </c>
      <c r="G587" s="2">
        <f ca="1">表格1[[#This Row],[第4年]]*(1+_xlfn.NORM.INV(RAND(),平均報酬率,平均標準差))</f>
        <v>144.64974221507748</v>
      </c>
      <c r="H587" s="2">
        <f ca="1">表格1[[#This Row],[第5年]]*(1+_xlfn.NORM.INV(RAND(),平均報酬率,平均標準差))</f>
        <v>141.29771791398232</v>
      </c>
      <c r="I587" s="2">
        <f ca="1">表格1[[#This Row],[第6年]]*(1+_xlfn.NORM.INV(RAND(),平均報酬率,平均標準差))</f>
        <v>138.98337014479029</v>
      </c>
      <c r="J587" s="2">
        <f ca="1">表格1[[#This Row],[第7年]]*(1+_xlfn.NORM.INV(RAND(),平均報酬率,平均標準差))</f>
        <v>157.02942989484634</v>
      </c>
      <c r="K587" s="2">
        <f ca="1">表格1[[#This Row],[第8年]]*(1+_xlfn.NORM.INV(RAND(),平均報酬率,平均標準差))</f>
        <v>179.0048260525671</v>
      </c>
      <c r="L587" s="2">
        <f ca="1">表格1[[#This Row],[第9年]]*(1+_xlfn.NORM.INV(RAND(),平均報酬率,平均標準差))</f>
        <v>195.78139243698141</v>
      </c>
    </row>
    <row r="588" spans="1:12" x14ac:dyDescent="0.25">
      <c r="A588" s="1">
        <v>560</v>
      </c>
      <c r="B588" s="1">
        <f t="shared" si="8"/>
        <v>100</v>
      </c>
      <c r="C588" s="2">
        <f ca="1">表格1[[#This Row],[期初]]*(1+_xlfn.NORM.INV(RAND(),平均報酬率,平均標準差))</f>
        <v>109.64917806253045</v>
      </c>
      <c r="D588" s="2">
        <f ca="1">表格1[[#This Row],[第1年]]*(1+_xlfn.NORM.INV(RAND(),平均報酬率,平均標準差))</f>
        <v>116.71354763215903</v>
      </c>
      <c r="E588" s="2">
        <f ca="1">表格1[[#This Row],[第2年]]*(1+_xlfn.NORM.INV(RAND(),平均報酬率,平均標準差))</f>
        <v>129.36858723521399</v>
      </c>
      <c r="F588" s="2">
        <f ca="1">表格1[[#This Row],[第3年]]*(1+_xlfn.NORM.INV(RAND(),平均報酬率,平均標準差))</f>
        <v>144.43139527537443</v>
      </c>
      <c r="G588" s="2">
        <f ca="1">表格1[[#This Row],[第4年]]*(1+_xlfn.NORM.INV(RAND(),平均報酬率,平均標準差))</f>
        <v>159.34965132293004</v>
      </c>
      <c r="H588" s="2">
        <f ca="1">表格1[[#This Row],[第5年]]*(1+_xlfn.NORM.INV(RAND(),平均報酬率,平均標準差))</f>
        <v>174.97786909222575</v>
      </c>
      <c r="I588" s="2">
        <f ca="1">表格1[[#This Row],[第6年]]*(1+_xlfn.NORM.INV(RAND(),平均報酬率,平均標準差))</f>
        <v>191.21633797565104</v>
      </c>
      <c r="J588" s="2">
        <f ca="1">表格1[[#This Row],[第7年]]*(1+_xlfn.NORM.INV(RAND(),平均報酬率,平均標準差))</f>
        <v>207.22116519239276</v>
      </c>
      <c r="K588" s="2">
        <f ca="1">表格1[[#This Row],[第8年]]*(1+_xlfn.NORM.INV(RAND(),平均報酬率,平均標準差))</f>
        <v>227.66971336076557</v>
      </c>
      <c r="L588" s="2">
        <f ca="1">表格1[[#This Row],[第9年]]*(1+_xlfn.NORM.INV(RAND(),平均報酬率,平均標準差))</f>
        <v>241.9395964444933</v>
      </c>
    </row>
    <row r="589" spans="1:12" x14ac:dyDescent="0.25">
      <c r="A589" s="1">
        <v>561</v>
      </c>
      <c r="B589" s="1">
        <f t="shared" si="8"/>
        <v>100</v>
      </c>
      <c r="C589" s="2">
        <f ca="1">表格1[[#This Row],[期初]]*(1+_xlfn.NORM.INV(RAND(),平均報酬率,平均標準差))</f>
        <v>108.63983461632057</v>
      </c>
      <c r="D589" s="2">
        <f ca="1">表格1[[#This Row],[第1年]]*(1+_xlfn.NORM.INV(RAND(),平均報酬率,平均標準差))</f>
        <v>119.52759351756441</v>
      </c>
      <c r="E589" s="2">
        <f ca="1">表格1[[#This Row],[第2年]]*(1+_xlfn.NORM.INV(RAND(),平均報酬率,平均標準差))</f>
        <v>132.74507975114327</v>
      </c>
      <c r="F589" s="2">
        <f ca="1">表格1[[#This Row],[第3年]]*(1+_xlfn.NORM.INV(RAND(),平均報酬率,平均標準差))</f>
        <v>136.43188466134984</v>
      </c>
      <c r="G589" s="2">
        <f ca="1">表格1[[#This Row],[第4年]]*(1+_xlfn.NORM.INV(RAND(),平均報酬率,平均標準差))</f>
        <v>151.83577825131439</v>
      </c>
      <c r="H589" s="2">
        <f ca="1">表格1[[#This Row],[第5年]]*(1+_xlfn.NORM.INV(RAND(),平均報酬率,平均標準差))</f>
        <v>154.69494073821048</v>
      </c>
      <c r="I589" s="2">
        <f ca="1">表格1[[#This Row],[第6年]]*(1+_xlfn.NORM.INV(RAND(),平均報酬率,平均標準差))</f>
        <v>163.21441476687565</v>
      </c>
      <c r="J589" s="2">
        <f ca="1">表格1[[#This Row],[第7年]]*(1+_xlfn.NORM.INV(RAND(),平均報酬率,平均標準差))</f>
        <v>193.82239836227424</v>
      </c>
      <c r="K589" s="2">
        <f ca="1">表格1[[#This Row],[第8年]]*(1+_xlfn.NORM.INV(RAND(),平均報酬率,平均標準差))</f>
        <v>206.8444743080648</v>
      </c>
      <c r="L589" s="2">
        <f ca="1">表格1[[#This Row],[第9年]]*(1+_xlfn.NORM.INV(RAND(),平均報酬率,平均標準差))</f>
        <v>218.74109233121254</v>
      </c>
    </row>
    <row r="590" spans="1:12" x14ac:dyDescent="0.25">
      <c r="A590" s="1">
        <v>562</v>
      </c>
      <c r="B590" s="1">
        <f t="shared" si="8"/>
        <v>100</v>
      </c>
      <c r="C590" s="2">
        <f ca="1">表格1[[#This Row],[期初]]*(1+_xlfn.NORM.INV(RAND(),平均報酬率,平均標準差))</f>
        <v>122.62235091899231</v>
      </c>
      <c r="D590" s="2">
        <f ca="1">表格1[[#This Row],[第1年]]*(1+_xlfn.NORM.INV(RAND(),平均報酬率,平均標準差))</f>
        <v>127.7718008518634</v>
      </c>
      <c r="E590" s="2">
        <f ca="1">表格1[[#This Row],[第2年]]*(1+_xlfn.NORM.INV(RAND(),平均報酬率,平均標準差))</f>
        <v>143.16355353907971</v>
      </c>
      <c r="F590" s="2">
        <f ca="1">表格1[[#This Row],[第3年]]*(1+_xlfn.NORM.INV(RAND(),平均報酬率,平均標準差))</f>
        <v>152.02704978845316</v>
      </c>
      <c r="G590" s="2">
        <f ca="1">表格1[[#This Row],[第4年]]*(1+_xlfn.NORM.INV(RAND(),平均報酬率,平均標準差))</f>
        <v>143.6780024491735</v>
      </c>
      <c r="H590" s="2">
        <f ca="1">表格1[[#This Row],[第5年]]*(1+_xlfn.NORM.INV(RAND(),平均報酬率,平均標準差))</f>
        <v>161.89284371121724</v>
      </c>
      <c r="I590" s="2">
        <f ca="1">表格1[[#This Row],[第6年]]*(1+_xlfn.NORM.INV(RAND(),平均報酬率,平均標準差))</f>
        <v>172.3124298520606</v>
      </c>
      <c r="J590" s="2">
        <f ca="1">表格1[[#This Row],[第7年]]*(1+_xlfn.NORM.INV(RAND(),平均報酬率,平均標準差))</f>
        <v>197.01082373850895</v>
      </c>
      <c r="K590" s="2">
        <f ca="1">表格1[[#This Row],[第8年]]*(1+_xlfn.NORM.INV(RAND(),平均報酬率,平均標準差))</f>
        <v>222.04617370651954</v>
      </c>
      <c r="L590" s="2">
        <f ca="1">表格1[[#This Row],[第9年]]*(1+_xlfn.NORM.INV(RAND(),平均報酬率,平均標準差))</f>
        <v>247.90642019678862</v>
      </c>
    </row>
    <row r="591" spans="1:12" x14ac:dyDescent="0.25">
      <c r="A591" s="1">
        <v>563</v>
      </c>
      <c r="B591" s="1">
        <f t="shared" si="8"/>
        <v>100</v>
      </c>
      <c r="C591" s="2">
        <f ca="1">表格1[[#This Row],[期初]]*(1+_xlfn.NORM.INV(RAND(),平均報酬率,平均標準差))</f>
        <v>111.82852027844532</v>
      </c>
      <c r="D591" s="2">
        <f ca="1">表格1[[#This Row],[第1年]]*(1+_xlfn.NORM.INV(RAND(),平均報酬率,平均標準差))</f>
        <v>126.22554193696881</v>
      </c>
      <c r="E591" s="2">
        <f ca="1">表格1[[#This Row],[第2年]]*(1+_xlfn.NORM.INV(RAND(),平均報酬率,平均標準差))</f>
        <v>129.43942531583355</v>
      </c>
      <c r="F591" s="2">
        <f ca="1">表格1[[#This Row],[第3年]]*(1+_xlfn.NORM.INV(RAND(),平均報酬率,平均標準差))</f>
        <v>145.08681302091856</v>
      </c>
      <c r="G591" s="2">
        <f ca="1">表格1[[#This Row],[第4年]]*(1+_xlfn.NORM.INV(RAND(),平均報酬率,平均標準差))</f>
        <v>159.56754290312946</v>
      </c>
      <c r="H591" s="2">
        <f ca="1">表格1[[#This Row],[第5年]]*(1+_xlfn.NORM.INV(RAND(),平均報酬率,平均標準差))</f>
        <v>164.54018346648709</v>
      </c>
      <c r="I591" s="2">
        <f ca="1">表格1[[#This Row],[第6年]]*(1+_xlfn.NORM.INV(RAND(),平均報酬率,平均標準差))</f>
        <v>178.92032066513019</v>
      </c>
      <c r="J591" s="2">
        <f ca="1">表格1[[#This Row],[第7年]]*(1+_xlfn.NORM.INV(RAND(),平均報酬率,平均標準差))</f>
        <v>211.26981289469219</v>
      </c>
      <c r="K591" s="2">
        <f ca="1">表格1[[#This Row],[第8年]]*(1+_xlfn.NORM.INV(RAND(),平均報酬率,平均標準差))</f>
        <v>228.71271364278323</v>
      </c>
      <c r="L591" s="2">
        <f ca="1">表格1[[#This Row],[第9年]]*(1+_xlfn.NORM.INV(RAND(),平均報酬率,平均標準差))</f>
        <v>254.6626546542096</v>
      </c>
    </row>
    <row r="592" spans="1:12" x14ac:dyDescent="0.25">
      <c r="A592" s="1">
        <v>564</v>
      </c>
      <c r="B592" s="1">
        <f t="shared" si="8"/>
        <v>100</v>
      </c>
      <c r="C592" s="2">
        <f ca="1">表格1[[#This Row],[期初]]*(1+_xlfn.NORM.INV(RAND(),平均報酬率,平均標準差))</f>
        <v>109.13855027400562</v>
      </c>
      <c r="D592" s="2">
        <f ca="1">表格1[[#This Row],[第1年]]*(1+_xlfn.NORM.INV(RAND(),平均報酬率,平均標準差))</f>
        <v>118.58363587019765</v>
      </c>
      <c r="E592" s="2">
        <f ca="1">表格1[[#This Row],[第2年]]*(1+_xlfn.NORM.INV(RAND(),平均報酬率,平均標準差))</f>
        <v>112.90579093730217</v>
      </c>
      <c r="F592" s="2">
        <f ca="1">表格1[[#This Row],[第3年]]*(1+_xlfn.NORM.INV(RAND(),平均報酬率,平均標準差))</f>
        <v>109.13919731777003</v>
      </c>
      <c r="G592" s="2">
        <f ca="1">表格1[[#This Row],[第4年]]*(1+_xlfn.NORM.INV(RAND(),平均報酬率,平均標準差))</f>
        <v>121.3331255546935</v>
      </c>
      <c r="H592" s="2">
        <f ca="1">表格1[[#This Row],[第5年]]*(1+_xlfn.NORM.INV(RAND(),平均報酬率,平均標準差))</f>
        <v>146.3655247162763</v>
      </c>
      <c r="I592" s="2">
        <f ca="1">表格1[[#This Row],[第6年]]*(1+_xlfn.NORM.INV(RAND(),平均報酬率,平均標準差))</f>
        <v>154.98780543519888</v>
      </c>
      <c r="J592" s="2">
        <f ca="1">表格1[[#This Row],[第7年]]*(1+_xlfn.NORM.INV(RAND(),平均報酬率,平均標準差))</f>
        <v>167.98691746956365</v>
      </c>
      <c r="K592" s="2">
        <f ca="1">表格1[[#This Row],[第8年]]*(1+_xlfn.NORM.INV(RAND(),平均報酬率,平均標準差))</f>
        <v>165.04856291012152</v>
      </c>
      <c r="L592" s="2">
        <f ca="1">表格1[[#This Row],[第9年]]*(1+_xlfn.NORM.INV(RAND(),平均報酬率,平均標準差))</f>
        <v>178.36469043380561</v>
      </c>
    </row>
    <row r="593" spans="1:12" x14ac:dyDescent="0.25">
      <c r="A593" s="1">
        <v>565</v>
      </c>
      <c r="B593" s="1">
        <f t="shared" si="8"/>
        <v>100</v>
      </c>
      <c r="C593" s="2">
        <f ca="1">表格1[[#This Row],[期初]]*(1+_xlfn.NORM.INV(RAND(),平均報酬率,平均標準差))</f>
        <v>104.62387608877775</v>
      </c>
      <c r="D593" s="2">
        <f ca="1">表格1[[#This Row],[第1年]]*(1+_xlfn.NORM.INV(RAND(),平均報酬率,平均標準差))</f>
        <v>103.02429934539924</v>
      </c>
      <c r="E593" s="2">
        <f ca="1">表格1[[#This Row],[第2年]]*(1+_xlfn.NORM.INV(RAND(),平均報酬率,平均標準差))</f>
        <v>103.79894634960868</v>
      </c>
      <c r="F593" s="2">
        <f ca="1">表格1[[#This Row],[第3年]]*(1+_xlfn.NORM.INV(RAND(),平均報酬率,平均標準差))</f>
        <v>118.218679489355</v>
      </c>
      <c r="G593" s="2">
        <f ca="1">表格1[[#This Row],[第4年]]*(1+_xlfn.NORM.INV(RAND(),平均報酬率,平均標準差))</f>
        <v>132.92295966468535</v>
      </c>
      <c r="H593" s="2">
        <f ca="1">表格1[[#This Row],[第5年]]*(1+_xlfn.NORM.INV(RAND(),平均報酬率,平均標準差))</f>
        <v>141.64843887108148</v>
      </c>
      <c r="I593" s="2">
        <f ca="1">表格1[[#This Row],[第6年]]*(1+_xlfn.NORM.INV(RAND(),平均報酬率,平均標準差))</f>
        <v>155.29519046808738</v>
      </c>
      <c r="J593" s="2">
        <f ca="1">表格1[[#This Row],[第7年]]*(1+_xlfn.NORM.INV(RAND(),平均報酬率,平均標準差))</f>
        <v>166.7396210892199</v>
      </c>
      <c r="K593" s="2">
        <f ca="1">表格1[[#This Row],[第8年]]*(1+_xlfn.NORM.INV(RAND(),平均報酬率,平均標準差))</f>
        <v>193.42718514892476</v>
      </c>
      <c r="L593" s="2">
        <f ca="1">表格1[[#This Row],[第9年]]*(1+_xlfn.NORM.INV(RAND(),平均報酬率,平均標準差))</f>
        <v>214.23271720530616</v>
      </c>
    </row>
    <row r="594" spans="1:12" x14ac:dyDescent="0.25">
      <c r="A594" s="1">
        <v>566</v>
      </c>
      <c r="B594" s="1">
        <f t="shared" si="8"/>
        <v>100</v>
      </c>
      <c r="C594" s="2">
        <f ca="1">表格1[[#This Row],[期初]]*(1+_xlfn.NORM.INV(RAND(),平均報酬率,平均標準差))</f>
        <v>108.78836925346798</v>
      </c>
      <c r="D594" s="2">
        <f ca="1">表格1[[#This Row],[第1年]]*(1+_xlfn.NORM.INV(RAND(),平均報酬率,平均標準差))</f>
        <v>126.15950790136837</v>
      </c>
      <c r="E594" s="2">
        <f ca="1">表格1[[#This Row],[第2年]]*(1+_xlfn.NORM.INV(RAND(),平均報酬率,平均標準差))</f>
        <v>135.11319556097695</v>
      </c>
      <c r="F594" s="2">
        <f ca="1">表格1[[#This Row],[第3年]]*(1+_xlfn.NORM.INV(RAND(),平均報酬率,平均標準差))</f>
        <v>155.98138647445407</v>
      </c>
      <c r="G594" s="2">
        <f ca="1">表格1[[#This Row],[第4年]]*(1+_xlfn.NORM.INV(RAND(),平均報酬率,平均標準差))</f>
        <v>179.44046841710056</v>
      </c>
      <c r="H594" s="2">
        <f ca="1">表格1[[#This Row],[第5年]]*(1+_xlfn.NORM.INV(RAND(),平均報酬率,平均標準差))</f>
        <v>182.00458483181592</v>
      </c>
      <c r="I594" s="2">
        <f ca="1">表格1[[#This Row],[第6年]]*(1+_xlfn.NORM.INV(RAND(),平均報酬率,平均標準差))</f>
        <v>176.35919391802935</v>
      </c>
      <c r="J594" s="2">
        <f ca="1">表格1[[#This Row],[第7年]]*(1+_xlfn.NORM.INV(RAND(),平均報酬率,平均標準差))</f>
        <v>192.56886328541111</v>
      </c>
      <c r="K594" s="2">
        <f ca="1">表格1[[#This Row],[第8年]]*(1+_xlfn.NORM.INV(RAND(),平均報酬率,平均標準差))</f>
        <v>201.07406303910682</v>
      </c>
      <c r="L594" s="2">
        <f ca="1">表格1[[#This Row],[第9年]]*(1+_xlfn.NORM.INV(RAND(),平均報酬率,平均標準差))</f>
        <v>224.38457165981328</v>
      </c>
    </row>
    <row r="595" spans="1:12" x14ac:dyDescent="0.25">
      <c r="A595" s="1">
        <v>567</v>
      </c>
      <c r="B595" s="1">
        <f t="shared" si="8"/>
        <v>100</v>
      </c>
      <c r="C595" s="2">
        <f ca="1">表格1[[#This Row],[期初]]*(1+_xlfn.NORM.INV(RAND(),平均報酬率,平均標準差))</f>
        <v>108.09749019114831</v>
      </c>
      <c r="D595" s="2">
        <f ca="1">表格1[[#This Row],[第1年]]*(1+_xlfn.NORM.INV(RAND(),平均報酬率,平均標準差))</f>
        <v>109.16298659576178</v>
      </c>
      <c r="E595" s="2">
        <f ca="1">表格1[[#This Row],[第2年]]*(1+_xlfn.NORM.INV(RAND(),平均報酬率,平均標準差))</f>
        <v>113.43072959120512</v>
      </c>
      <c r="F595" s="2">
        <f ca="1">表格1[[#This Row],[第3年]]*(1+_xlfn.NORM.INV(RAND(),平均報酬率,平均標準差))</f>
        <v>133.76064637573455</v>
      </c>
      <c r="G595" s="2">
        <f ca="1">表格1[[#This Row],[第4年]]*(1+_xlfn.NORM.INV(RAND(),平均報酬率,平均標準差))</f>
        <v>145.32432756714945</v>
      </c>
      <c r="H595" s="2">
        <f ca="1">表格1[[#This Row],[第5年]]*(1+_xlfn.NORM.INV(RAND(),平均報酬率,平均標準差))</f>
        <v>158.92088343219925</v>
      </c>
      <c r="I595" s="2">
        <f ca="1">表格1[[#This Row],[第6年]]*(1+_xlfn.NORM.INV(RAND(),平均報酬率,平均標準差))</f>
        <v>176.58203319523469</v>
      </c>
      <c r="J595" s="2">
        <f ca="1">表格1[[#This Row],[第7年]]*(1+_xlfn.NORM.INV(RAND(),平均報酬率,平均標準差))</f>
        <v>173.93079186119297</v>
      </c>
      <c r="K595" s="2">
        <f ca="1">表格1[[#This Row],[第8年]]*(1+_xlfn.NORM.INV(RAND(),平均報酬率,平均標準差))</f>
        <v>184.28292013354252</v>
      </c>
      <c r="L595" s="2">
        <f ca="1">表格1[[#This Row],[第9年]]*(1+_xlfn.NORM.INV(RAND(),平均報酬率,平均標準差))</f>
        <v>203.2773606297782</v>
      </c>
    </row>
    <row r="596" spans="1:12" x14ac:dyDescent="0.25">
      <c r="A596" s="1">
        <v>568</v>
      </c>
      <c r="B596" s="1">
        <f t="shared" si="8"/>
        <v>100</v>
      </c>
      <c r="C596" s="2">
        <f ca="1">表格1[[#This Row],[期初]]*(1+_xlfn.NORM.INV(RAND(),平均報酬率,平均標準差))</f>
        <v>98.605586149263686</v>
      </c>
      <c r="D596" s="2">
        <f ca="1">表格1[[#This Row],[第1年]]*(1+_xlfn.NORM.INV(RAND(),平均報酬率,平均標準差))</f>
        <v>105.42265832108347</v>
      </c>
      <c r="E596" s="2">
        <f ca="1">表格1[[#This Row],[第2年]]*(1+_xlfn.NORM.INV(RAND(),平均報酬率,平均標準差))</f>
        <v>111.59311561602409</v>
      </c>
      <c r="F596" s="2">
        <f ca="1">表格1[[#This Row],[第3年]]*(1+_xlfn.NORM.INV(RAND(),平均報酬率,平均標準差))</f>
        <v>123.231145027031</v>
      </c>
      <c r="G596" s="2">
        <f ca="1">表格1[[#This Row],[第4年]]*(1+_xlfn.NORM.INV(RAND(),平均報酬率,平均標準差))</f>
        <v>133.63408474217979</v>
      </c>
      <c r="H596" s="2">
        <f ca="1">表格1[[#This Row],[第5年]]*(1+_xlfn.NORM.INV(RAND(),平均報酬率,平均標準差))</f>
        <v>142.18414877531856</v>
      </c>
      <c r="I596" s="2">
        <f ca="1">表格1[[#This Row],[第6年]]*(1+_xlfn.NORM.INV(RAND(),平均報酬率,平均標準差))</f>
        <v>172.4794970950318</v>
      </c>
      <c r="J596" s="2">
        <f ca="1">表格1[[#This Row],[第7年]]*(1+_xlfn.NORM.INV(RAND(),平均報酬率,平均標準差))</f>
        <v>184.65423170379307</v>
      </c>
      <c r="K596" s="2">
        <f ca="1">表格1[[#This Row],[第8年]]*(1+_xlfn.NORM.INV(RAND(),平均報酬率,平均標準差))</f>
        <v>203.13248719099991</v>
      </c>
      <c r="L596" s="2">
        <f ca="1">表格1[[#This Row],[第9年]]*(1+_xlfn.NORM.INV(RAND(),平均報酬率,平均標準差))</f>
        <v>239.47690826034182</v>
      </c>
    </row>
    <row r="597" spans="1:12" x14ac:dyDescent="0.25">
      <c r="A597" s="1">
        <v>569</v>
      </c>
      <c r="B597" s="1">
        <f t="shared" si="8"/>
        <v>100</v>
      </c>
      <c r="C597" s="2">
        <f ca="1">表格1[[#This Row],[期初]]*(1+_xlfn.NORM.INV(RAND(),平均報酬率,平均標準差))</f>
        <v>98.856490902586401</v>
      </c>
      <c r="D597" s="2">
        <f ca="1">表格1[[#This Row],[第1年]]*(1+_xlfn.NORM.INV(RAND(),平均報酬率,平均標準差))</f>
        <v>103.82303619957845</v>
      </c>
      <c r="E597" s="2">
        <f ca="1">表格1[[#This Row],[第2年]]*(1+_xlfn.NORM.INV(RAND(),平均報酬率,平均標準差))</f>
        <v>112.4171253573589</v>
      </c>
      <c r="F597" s="2">
        <f ca="1">表格1[[#This Row],[第3年]]*(1+_xlfn.NORM.INV(RAND(),平均報酬率,平均標準差))</f>
        <v>121.43891298620463</v>
      </c>
      <c r="G597" s="2">
        <f ca="1">表格1[[#This Row],[第4年]]*(1+_xlfn.NORM.INV(RAND(),平均報酬率,平均標準差))</f>
        <v>132.60552237899333</v>
      </c>
      <c r="H597" s="2">
        <f ca="1">表格1[[#This Row],[第5年]]*(1+_xlfn.NORM.INV(RAND(),平均報酬率,平均標準差))</f>
        <v>138.51368308815785</v>
      </c>
      <c r="I597" s="2">
        <f ca="1">表格1[[#This Row],[第6年]]*(1+_xlfn.NORM.INV(RAND(),平均報酬率,平均標準差))</f>
        <v>152.96868401032961</v>
      </c>
      <c r="J597" s="2">
        <f ca="1">表格1[[#This Row],[第7年]]*(1+_xlfn.NORM.INV(RAND(),平均報酬率,平均標準差))</f>
        <v>155.55036599267595</v>
      </c>
      <c r="K597" s="2">
        <f ca="1">表格1[[#This Row],[第8年]]*(1+_xlfn.NORM.INV(RAND(),平均報酬率,平均標準差))</f>
        <v>155.93392771120128</v>
      </c>
      <c r="L597" s="2">
        <f ca="1">表格1[[#This Row],[第9年]]*(1+_xlfn.NORM.INV(RAND(),平均報酬率,平均標準差))</f>
        <v>171.60854358244856</v>
      </c>
    </row>
    <row r="598" spans="1:12" x14ac:dyDescent="0.25">
      <c r="A598" s="1">
        <v>570</v>
      </c>
      <c r="B598" s="1">
        <f t="shared" si="8"/>
        <v>100</v>
      </c>
      <c r="C598" s="2">
        <f ca="1">表格1[[#This Row],[期初]]*(1+_xlfn.NORM.INV(RAND(),平均報酬率,平均標準差))</f>
        <v>103.99319028474372</v>
      </c>
      <c r="D598" s="2">
        <f ca="1">表格1[[#This Row],[第1年]]*(1+_xlfn.NORM.INV(RAND(),平均報酬率,平均標準差))</f>
        <v>110.63531510836874</v>
      </c>
      <c r="E598" s="2">
        <f ca="1">表格1[[#This Row],[第2年]]*(1+_xlfn.NORM.INV(RAND(),平均報酬率,平均標準差))</f>
        <v>118.32196228196747</v>
      </c>
      <c r="F598" s="2">
        <f ca="1">表格1[[#This Row],[第3年]]*(1+_xlfn.NORM.INV(RAND(),平均報酬率,平均標準差))</f>
        <v>118.97608470685118</v>
      </c>
      <c r="G598" s="2">
        <f ca="1">表格1[[#This Row],[第4年]]*(1+_xlfn.NORM.INV(RAND(),平均報酬率,平均標準差))</f>
        <v>137.03807324022949</v>
      </c>
      <c r="H598" s="2">
        <f ca="1">表格1[[#This Row],[第5年]]*(1+_xlfn.NORM.INV(RAND(),平均報酬率,平均標準差))</f>
        <v>147.99284211567971</v>
      </c>
      <c r="I598" s="2">
        <f ca="1">表格1[[#This Row],[第6年]]*(1+_xlfn.NORM.INV(RAND(),平均報酬率,平均標準差))</f>
        <v>146.05422986608554</v>
      </c>
      <c r="J598" s="2">
        <f ca="1">表格1[[#This Row],[第7年]]*(1+_xlfn.NORM.INV(RAND(),平均報酬率,平均標準差))</f>
        <v>157.44746418187114</v>
      </c>
      <c r="K598" s="2">
        <f ca="1">表格1[[#This Row],[第8年]]*(1+_xlfn.NORM.INV(RAND(),平均報酬率,平均標準差))</f>
        <v>184.39986102914432</v>
      </c>
      <c r="L598" s="2">
        <f ca="1">表格1[[#This Row],[第9年]]*(1+_xlfn.NORM.INV(RAND(),平均報酬率,平均標準差))</f>
        <v>214.03222966458023</v>
      </c>
    </row>
    <row r="599" spans="1:12" x14ac:dyDescent="0.25">
      <c r="A599" s="1">
        <v>571</v>
      </c>
      <c r="B599" s="1">
        <f t="shared" si="8"/>
        <v>100</v>
      </c>
      <c r="C599" s="2">
        <f ca="1">表格1[[#This Row],[期初]]*(1+_xlfn.NORM.INV(RAND(),平均報酬率,平均標準差))</f>
        <v>117.17806948317957</v>
      </c>
      <c r="D599" s="2">
        <f ca="1">表格1[[#This Row],[第1年]]*(1+_xlfn.NORM.INV(RAND(),平均報酬率,平均標準差))</f>
        <v>132.65128773274287</v>
      </c>
      <c r="E599" s="2">
        <f ca="1">表格1[[#This Row],[第2年]]*(1+_xlfn.NORM.INV(RAND(),平均報酬率,平均標準差))</f>
        <v>141.67044592232406</v>
      </c>
      <c r="F599" s="2">
        <f ca="1">表格1[[#This Row],[第3年]]*(1+_xlfn.NORM.INV(RAND(),平均報酬率,平均標準差))</f>
        <v>141.56298168102833</v>
      </c>
      <c r="G599" s="2">
        <f ca="1">表格1[[#This Row],[第4年]]*(1+_xlfn.NORM.INV(RAND(),平均報酬率,平均標準差))</f>
        <v>153.26333406129515</v>
      </c>
      <c r="H599" s="2">
        <f ca="1">表格1[[#This Row],[第5年]]*(1+_xlfn.NORM.INV(RAND(),平均報酬率,平均標準差))</f>
        <v>163.84003315783519</v>
      </c>
      <c r="I599" s="2">
        <f ca="1">表格1[[#This Row],[第6年]]*(1+_xlfn.NORM.INV(RAND(),平均報酬率,平均標準差))</f>
        <v>171.03452563443696</v>
      </c>
      <c r="J599" s="2">
        <f ca="1">表格1[[#This Row],[第7年]]*(1+_xlfn.NORM.INV(RAND(),平均報酬率,平均標準差))</f>
        <v>181.07652873427338</v>
      </c>
      <c r="K599" s="2">
        <f ca="1">表格1[[#This Row],[第8年]]*(1+_xlfn.NORM.INV(RAND(),平均報酬率,平均標準差))</f>
        <v>184.18729156303516</v>
      </c>
      <c r="L599" s="2">
        <f ca="1">表格1[[#This Row],[第9年]]*(1+_xlfn.NORM.INV(RAND(),平均報酬率,平均標準差))</f>
        <v>195.58353847679248</v>
      </c>
    </row>
    <row r="600" spans="1:12" x14ac:dyDescent="0.25">
      <c r="A600" s="1">
        <v>572</v>
      </c>
      <c r="B600" s="1">
        <f t="shared" si="8"/>
        <v>100</v>
      </c>
      <c r="C600" s="2">
        <f ca="1">表格1[[#This Row],[期初]]*(1+_xlfn.NORM.INV(RAND(),平均報酬率,平均標準差))</f>
        <v>98.107878177462055</v>
      </c>
      <c r="D600" s="2">
        <f ca="1">表格1[[#This Row],[第1年]]*(1+_xlfn.NORM.INV(RAND(),平均報酬率,平均標準差))</f>
        <v>103.4999957109827</v>
      </c>
      <c r="E600" s="2">
        <f ca="1">表格1[[#This Row],[第2年]]*(1+_xlfn.NORM.INV(RAND(),平均報酬率,平均標準差))</f>
        <v>104.14023978334264</v>
      </c>
      <c r="F600" s="2">
        <f ca="1">表格1[[#This Row],[第3年]]*(1+_xlfn.NORM.INV(RAND(),平均報酬率,平均標準差))</f>
        <v>108.22926084498822</v>
      </c>
      <c r="G600" s="2">
        <f ca="1">表格1[[#This Row],[第4年]]*(1+_xlfn.NORM.INV(RAND(),平均報酬率,平均標準差))</f>
        <v>101.31486089310697</v>
      </c>
      <c r="H600" s="2">
        <f ca="1">表格1[[#This Row],[第5年]]*(1+_xlfn.NORM.INV(RAND(),平均報酬率,平均標準差))</f>
        <v>97.716247933223428</v>
      </c>
      <c r="I600" s="2">
        <f ca="1">表格1[[#This Row],[第6年]]*(1+_xlfn.NORM.INV(RAND(),平均報酬率,平均標準差))</f>
        <v>89.75920083509871</v>
      </c>
      <c r="J600" s="2">
        <f ca="1">表格1[[#This Row],[第7年]]*(1+_xlfn.NORM.INV(RAND(),平均報酬率,平均標準差))</f>
        <v>100.97635059437548</v>
      </c>
      <c r="K600" s="2">
        <f ca="1">表格1[[#This Row],[第8年]]*(1+_xlfn.NORM.INV(RAND(),平均報酬率,平均標準差))</f>
        <v>102.76366257484774</v>
      </c>
      <c r="L600" s="2">
        <f ca="1">表格1[[#This Row],[第9年]]*(1+_xlfn.NORM.INV(RAND(),平均報酬率,平均標準差))</f>
        <v>115.87178111786061</v>
      </c>
    </row>
    <row r="601" spans="1:12" x14ac:dyDescent="0.25">
      <c r="A601" s="1">
        <v>573</v>
      </c>
      <c r="B601" s="1">
        <f t="shared" si="8"/>
        <v>100</v>
      </c>
      <c r="C601" s="2">
        <f ca="1">表格1[[#This Row],[期初]]*(1+_xlfn.NORM.INV(RAND(),平均報酬率,平均標準差))</f>
        <v>112.67298090369154</v>
      </c>
      <c r="D601" s="2">
        <f ca="1">表格1[[#This Row],[第1年]]*(1+_xlfn.NORM.INV(RAND(),平均報酬率,平均標準差))</f>
        <v>124.54059346357182</v>
      </c>
      <c r="E601" s="2">
        <f ca="1">表格1[[#This Row],[第2年]]*(1+_xlfn.NORM.INV(RAND(),平均報酬率,平均標準差))</f>
        <v>136.65703035593373</v>
      </c>
      <c r="F601" s="2">
        <f ca="1">表格1[[#This Row],[第3年]]*(1+_xlfn.NORM.INV(RAND(),平均報酬率,平均標準差))</f>
        <v>146.01914519357177</v>
      </c>
      <c r="G601" s="2">
        <f ca="1">表格1[[#This Row],[第4年]]*(1+_xlfn.NORM.INV(RAND(),平均報酬率,平均標準差))</f>
        <v>162.4110069700223</v>
      </c>
      <c r="H601" s="2">
        <f ca="1">表格1[[#This Row],[第5年]]*(1+_xlfn.NORM.INV(RAND(),平均報酬率,平均標準差))</f>
        <v>159.66654365135059</v>
      </c>
      <c r="I601" s="2">
        <f ca="1">表格1[[#This Row],[第6年]]*(1+_xlfn.NORM.INV(RAND(),平均報酬率,平均標準差))</f>
        <v>176.38064806069025</v>
      </c>
      <c r="J601" s="2">
        <f ca="1">表格1[[#This Row],[第7年]]*(1+_xlfn.NORM.INV(RAND(),平均報酬率,平均標準差))</f>
        <v>185.26963680046484</v>
      </c>
      <c r="K601" s="2">
        <f ca="1">表格1[[#This Row],[第8年]]*(1+_xlfn.NORM.INV(RAND(),平均報酬率,平均標準差))</f>
        <v>207.80735257586537</v>
      </c>
      <c r="L601" s="2">
        <f ca="1">表格1[[#This Row],[第9年]]*(1+_xlfn.NORM.INV(RAND(),平均報酬率,平均標準差))</f>
        <v>203.72781604878725</v>
      </c>
    </row>
    <row r="602" spans="1:12" x14ac:dyDescent="0.25">
      <c r="A602" s="1">
        <v>574</v>
      </c>
      <c r="B602" s="1">
        <f t="shared" si="8"/>
        <v>100</v>
      </c>
      <c r="C602" s="2">
        <f ca="1">表格1[[#This Row],[期初]]*(1+_xlfn.NORM.INV(RAND(),平均報酬率,平均標準差))</f>
        <v>93.396997924417818</v>
      </c>
      <c r="D602" s="2">
        <f ca="1">表格1[[#This Row],[第1年]]*(1+_xlfn.NORM.INV(RAND(),平均報酬率,平均標準差))</f>
        <v>86.875404151810613</v>
      </c>
      <c r="E602" s="2">
        <f ca="1">表格1[[#This Row],[第2年]]*(1+_xlfn.NORM.INV(RAND(),平均報酬率,平均標準差))</f>
        <v>96.428268615568484</v>
      </c>
      <c r="F602" s="2">
        <f ca="1">表格1[[#This Row],[第3年]]*(1+_xlfn.NORM.INV(RAND(),平均報酬率,平均標準差))</f>
        <v>97.588467804534346</v>
      </c>
      <c r="G602" s="2">
        <f ca="1">表格1[[#This Row],[第4年]]*(1+_xlfn.NORM.INV(RAND(),平均報酬率,平均標準差))</f>
        <v>105.09654631012825</v>
      </c>
      <c r="H602" s="2">
        <f ca="1">表格1[[#This Row],[第5年]]*(1+_xlfn.NORM.INV(RAND(),平均報酬率,平均標準差))</f>
        <v>117.49346299414107</v>
      </c>
      <c r="I602" s="2">
        <f ca="1">表格1[[#This Row],[第6年]]*(1+_xlfn.NORM.INV(RAND(),平均報酬率,平均標準差))</f>
        <v>134.23492712875085</v>
      </c>
      <c r="J602" s="2">
        <f ca="1">表格1[[#This Row],[第7年]]*(1+_xlfn.NORM.INV(RAND(),平均報酬率,平均標準差))</f>
        <v>138.26826691678616</v>
      </c>
      <c r="K602" s="2">
        <f ca="1">表格1[[#This Row],[第8年]]*(1+_xlfn.NORM.INV(RAND(),平均報酬率,平均標準差))</f>
        <v>157.84637487192288</v>
      </c>
      <c r="L602" s="2">
        <f ca="1">表格1[[#This Row],[第9年]]*(1+_xlfn.NORM.INV(RAND(),平均報酬率,平均標準差))</f>
        <v>175.3574563960581</v>
      </c>
    </row>
    <row r="603" spans="1:12" x14ac:dyDescent="0.25">
      <c r="A603" s="1">
        <v>575</v>
      </c>
      <c r="B603" s="1">
        <f t="shared" si="8"/>
        <v>100</v>
      </c>
      <c r="C603" s="2">
        <f ca="1">表格1[[#This Row],[期初]]*(1+_xlfn.NORM.INV(RAND(),平均報酬率,平均標準差))</f>
        <v>100.48955635634083</v>
      </c>
      <c r="D603" s="2">
        <f ca="1">表格1[[#This Row],[第1年]]*(1+_xlfn.NORM.INV(RAND(),平均報酬率,平均標準差))</f>
        <v>104.82157262644087</v>
      </c>
      <c r="E603" s="2">
        <f ca="1">表格1[[#This Row],[第2年]]*(1+_xlfn.NORM.INV(RAND(),平均報酬率,平均標準差))</f>
        <v>115.37935801474761</v>
      </c>
      <c r="F603" s="2">
        <f ca="1">表格1[[#This Row],[第3年]]*(1+_xlfn.NORM.INV(RAND(),平均報酬率,平均標準差))</f>
        <v>125.83764194219812</v>
      </c>
      <c r="G603" s="2">
        <f ca="1">表格1[[#This Row],[第4年]]*(1+_xlfn.NORM.INV(RAND(),平均報酬率,平均標準差))</f>
        <v>133.95811998081533</v>
      </c>
      <c r="H603" s="2">
        <f ca="1">表格1[[#This Row],[第5年]]*(1+_xlfn.NORM.INV(RAND(),平均報酬率,平均標準差))</f>
        <v>153.81280327938228</v>
      </c>
      <c r="I603" s="2">
        <f ca="1">表格1[[#This Row],[第6年]]*(1+_xlfn.NORM.INV(RAND(),平均報酬率,平均標準差))</f>
        <v>172.96543667546433</v>
      </c>
      <c r="J603" s="2">
        <f ca="1">表格1[[#This Row],[第7年]]*(1+_xlfn.NORM.INV(RAND(),平均報酬率,平均標準差))</f>
        <v>190.7654149764283</v>
      </c>
      <c r="K603" s="2">
        <f ca="1">表格1[[#This Row],[第8年]]*(1+_xlfn.NORM.INV(RAND(),平均報酬率,平均標準差))</f>
        <v>192.63563719217146</v>
      </c>
      <c r="L603" s="2">
        <f ca="1">表格1[[#This Row],[第9年]]*(1+_xlfn.NORM.INV(RAND(),平均報酬率,平均標準差))</f>
        <v>214.63361688864475</v>
      </c>
    </row>
    <row r="604" spans="1:12" x14ac:dyDescent="0.25">
      <c r="A604" s="1">
        <v>576</v>
      </c>
      <c r="B604" s="1">
        <f t="shared" si="8"/>
        <v>100</v>
      </c>
      <c r="C604" s="2">
        <f ca="1">表格1[[#This Row],[期初]]*(1+_xlfn.NORM.INV(RAND(),平均報酬率,平均標準差))</f>
        <v>114.3236164409346</v>
      </c>
      <c r="D604" s="2">
        <f ca="1">表格1[[#This Row],[第1年]]*(1+_xlfn.NORM.INV(RAND(),平均報酬率,平均標準差))</f>
        <v>120.49453948719321</v>
      </c>
      <c r="E604" s="2">
        <f ca="1">表格1[[#This Row],[第2年]]*(1+_xlfn.NORM.INV(RAND(),平均報酬率,平均標準差))</f>
        <v>132.35208355768634</v>
      </c>
      <c r="F604" s="2">
        <f ca="1">表格1[[#This Row],[第3年]]*(1+_xlfn.NORM.INV(RAND(),平均報酬率,平均標準差))</f>
        <v>154.23462374585409</v>
      </c>
      <c r="G604" s="2">
        <f ca="1">表格1[[#This Row],[第4年]]*(1+_xlfn.NORM.INV(RAND(),平均報酬率,平均標準差))</f>
        <v>168.95794249734496</v>
      </c>
      <c r="H604" s="2">
        <f ca="1">表格1[[#This Row],[第5年]]*(1+_xlfn.NORM.INV(RAND(),平均報酬率,平均標準差))</f>
        <v>202.07657636803464</v>
      </c>
      <c r="I604" s="2">
        <f ca="1">表格1[[#This Row],[第6年]]*(1+_xlfn.NORM.INV(RAND(),平均報酬率,平均標準差))</f>
        <v>205.81257402169615</v>
      </c>
      <c r="J604" s="2">
        <f ca="1">表格1[[#This Row],[第7年]]*(1+_xlfn.NORM.INV(RAND(),平均報酬率,平均標準差))</f>
        <v>221.43944745729567</v>
      </c>
      <c r="K604" s="2">
        <f ca="1">表格1[[#This Row],[第8年]]*(1+_xlfn.NORM.INV(RAND(),平均報酬率,平均標準差))</f>
        <v>248.08324077286974</v>
      </c>
      <c r="L604" s="2">
        <f ca="1">表格1[[#This Row],[第9年]]*(1+_xlfn.NORM.INV(RAND(),平均報酬率,平均標準差))</f>
        <v>296.7834662328782</v>
      </c>
    </row>
    <row r="605" spans="1:12" x14ac:dyDescent="0.25">
      <c r="A605" s="1">
        <v>577</v>
      </c>
      <c r="B605" s="1">
        <f t="shared" ref="B605:B668" si="9">投入金額</f>
        <v>100</v>
      </c>
      <c r="C605" s="2">
        <f ca="1">表格1[[#This Row],[期初]]*(1+_xlfn.NORM.INV(RAND(),平均報酬率,平均標準差))</f>
        <v>105.96265637077435</v>
      </c>
      <c r="D605" s="2">
        <f ca="1">表格1[[#This Row],[第1年]]*(1+_xlfn.NORM.INV(RAND(),平均報酬率,平均標準差))</f>
        <v>119.59581178728034</v>
      </c>
      <c r="E605" s="2">
        <f ca="1">表格1[[#This Row],[第2年]]*(1+_xlfn.NORM.INV(RAND(),平均報酬率,平均標準差))</f>
        <v>128.17642670338708</v>
      </c>
      <c r="F605" s="2">
        <f ca="1">表格1[[#This Row],[第3年]]*(1+_xlfn.NORM.INV(RAND(),平均報酬率,平均標準差))</f>
        <v>132.7361644358009</v>
      </c>
      <c r="G605" s="2">
        <f ca="1">表格1[[#This Row],[第4年]]*(1+_xlfn.NORM.INV(RAND(),平均報酬率,平均標準差))</f>
        <v>148.16482811351531</v>
      </c>
      <c r="H605" s="2">
        <f ca="1">表格1[[#This Row],[第5年]]*(1+_xlfn.NORM.INV(RAND(),平均報酬率,平均標準差))</f>
        <v>170.63203722697222</v>
      </c>
      <c r="I605" s="2">
        <f ca="1">表格1[[#This Row],[第6年]]*(1+_xlfn.NORM.INV(RAND(),平均報酬率,平均標準差))</f>
        <v>165.07657840174735</v>
      </c>
      <c r="J605" s="2">
        <f ca="1">表格1[[#This Row],[第7年]]*(1+_xlfn.NORM.INV(RAND(),平均報酬率,平均標準差))</f>
        <v>182.26280894806152</v>
      </c>
      <c r="K605" s="2">
        <f ca="1">表格1[[#This Row],[第8年]]*(1+_xlfn.NORM.INV(RAND(),平均報酬率,平均標準差))</f>
        <v>197.53024797805239</v>
      </c>
      <c r="L605" s="2">
        <f ca="1">表格1[[#This Row],[第9年]]*(1+_xlfn.NORM.INV(RAND(),平均報酬率,平均標準差))</f>
        <v>203.39311157766909</v>
      </c>
    </row>
    <row r="606" spans="1:12" x14ac:dyDescent="0.25">
      <c r="A606" s="1">
        <v>578</v>
      </c>
      <c r="B606" s="1">
        <f t="shared" si="9"/>
        <v>100</v>
      </c>
      <c r="C606" s="2">
        <f ca="1">表格1[[#This Row],[期初]]*(1+_xlfn.NORM.INV(RAND(),平均報酬率,平均標準差))</f>
        <v>106.4519827955085</v>
      </c>
      <c r="D606" s="2">
        <f ca="1">表格1[[#This Row],[第1年]]*(1+_xlfn.NORM.INV(RAND(),平均報酬率,平均標準差))</f>
        <v>118.15437730857792</v>
      </c>
      <c r="E606" s="2">
        <f ca="1">表格1[[#This Row],[第2年]]*(1+_xlfn.NORM.INV(RAND(),平均報酬率,平均標準差))</f>
        <v>143.4335557047917</v>
      </c>
      <c r="F606" s="2">
        <f ca="1">表格1[[#This Row],[第3年]]*(1+_xlfn.NORM.INV(RAND(),平均報酬率,平均標準差))</f>
        <v>149.8259097035689</v>
      </c>
      <c r="G606" s="2">
        <f ca="1">表格1[[#This Row],[第4年]]*(1+_xlfn.NORM.INV(RAND(),平均報酬率,平均標準差))</f>
        <v>158.48318371937145</v>
      </c>
      <c r="H606" s="2">
        <f ca="1">表格1[[#This Row],[第5年]]*(1+_xlfn.NORM.INV(RAND(),平均報酬率,平均標準差))</f>
        <v>165.10922138359896</v>
      </c>
      <c r="I606" s="2">
        <f ca="1">表格1[[#This Row],[第6年]]*(1+_xlfn.NORM.INV(RAND(),平均報酬率,平均標準差))</f>
        <v>177.84978829640298</v>
      </c>
      <c r="J606" s="2">
        <f ca="1">表格1[[#This Row],[第7年]]*(1+_xlfn.NORM.INV(RAND(),平均報酬率,平均標準差))</f>
        <v>198.70791741057729</v>
      </c>
      <c r="K606" s="2">
        <f ca="1">表格1[[#This Row],[第8年]]*(1+_xlfn.NORM.INV(RAND(),平均報酬率,平均標準差))</f>
        <v>217.69939994108066</v>
      </c>
      <c r="L606" s="2">
        <f ca="1">表格1[[#This Row],[第9年]]*(1+_xlfn.NORM.INV(RAND(),平均報酬率,平均標準差))</f>
        <v>239.47273964420134</v>
      </c>
    </row>
    <row r="607" spans="1:12" x14ac:dyDescent="0.25">
      <c r="A607" s="1">
        <v>579</v>
      </c>
      <c r="B607" s="1">
        <f t="shared" si="9"/>
        <v>100</v>
      </c>
      <c r="C607" s="2">
        <f ca="1">表格1[[#This Row],[期初]]*(1+_xlfn.NORM.INV(RAND(),平均報酬率,平均標準差))</f>
        <v>113.00617033322808</v>
      </c>
      <c r="D607" s="2">
        <f ca="1">表格1[[#This Row],[第1年]]*(1+_xlfn.NORM.INV(RAND(),平均報酬率,平均標準差))</f>
        <v>125.6356198346182</v>
      </c>
      <c r="E607" s="2">
        <f ca="1">表格1[[#This Row],[第2年]]*(1+_xlfn.NORM.INV(RAND(),平均報酬率,平均標準差))</f>
        <v>109.97347717411679</v>
      </c>
      <c r="F607" s="2">
        <f ca="1">表格1[[#This Row],[第3年]]*(1+_xlfn.NORM.INV(RAND(),平均報酬率,平均標準差))</f>
        <v>109.99601062582103</v>
      </c>
      <c r="G607" s="2">
        <f ca="1">表格1[[#This Row],[第4年]]*(1+_xlfn.NORM.INV(RAND(),平均報酬率,平均標準差))</f>
        <v>114.47377704052089</v>
      </c>
      <c r="H607" s="2">
        <f ca="1">表格1[[#This Row],[第5年]]*(1+_xlfn.NORM.INV(RAND(),平均報酬率,平均標準差))</f>
        <v>115.03635859539152</v>
      </c>
      <c r="I607" s="2">
        <f ca="1">表格1[[#This Row],[第6年]]*(1+_xlfn.NORM.INV(RAND(),平均報酬率,平均標準差))</f>
        <v>127.627631623363</v>
      </c>
      <c r="J607" s="2">
        <f ca="1">表格1[[#This Row],[第7年]]*(1+_xlfn.NORM.INV(RAND(),平均報酬率,平均標準差))</f>
        <v>146.02426146130574</v>
      </c>
      <c r="K607" s="2">
        <f ca="1">表格1[[#This Row],[第8年]]*(1+_xlfn.NORM.INV(RAND(),平均報酬率,平均標準差))</f>
        <v>165.66287504322096</v>
      </c>
      <c r="L607" s="2">
        <f ca="1">表格1[[#This Row],[第9年]]*(1+_xlfn.NORM.INV(RAND(),平均報酬率,平均標準差))</f>
        <v>169.24691524452763</v>
      </c>
    </row>
    <row r="608" spans="1:12" x14ac:dyDescent="0.25">
      <c r="A608" s="1">
        <v>580</v>
      </c>
      <c r="B608" s="1">
        <f t="shared" si="9"/>
        <v>100</v>
      </c>
      <c r="C608" s="2">
        <f ca="1">表格1[[#This Row],[期初]]*(1+_xlfn.NORM.INV(RAND(),平均報酬率,平均標準差))</f>
        <v>115.90438237123021</v>
      </c>
      <c r="D608" s="2">
        <f ca="1">表格1[[#This Row],[第1年]]*(1+_xlfn.NORM.INV(RAND(),平均報酬率,平均標準差))</f>
        <v>119.4863615314663</v>
      </c>
      <c r="E608" s="2">
        <f ca="1">表格1[[#This Row],[第2年]]*(1+_xlfn.NORM.INV(RAND(),平均報酬率,平均標準差))</f>
        <v>136.86799017857336</v>
      </c>
      <c r="F608" s="2">
        <f ca="1">表格1[[#This Row],[第3年]]*(1+_xlfn.NORM.INV(RAND(),平均報酬率,平均標準差))</f>
        <v>147.78779817331667</v>
      </c>
      <c r="G608" s="2">
        <f ca="1">表格1[[#This Row],[第4年]]*(1+_xlfn.NORM.INV(RAND(),平均報酬率,平均標準差))</f>
        <v>161.03478994884105</v>
      </c>
      <c r="H608" s="2">
        <f ca="1">表格1[[#This Row],[第5年]]*(1+_xlfn.NORM.INV(RAND(),平均報酬率,平均標準差))</f>
        <v>183.86462934461474</v>
      </c>
      <c r="I608" s="2">
        <f ca="1">表格1[[#This Row],[第6年]]*(1+_xlfn.NORM.INV(RAND(),平均報酬率,平均標準差))</f>
        <v>189.49026085988095</v>
      </c>
      <c r="J608" s="2">
        <f ca="1">表格1[[#This Row],[第7年]]*(1+_xlfn.NORM.INV(RAND(),平均報酬率,平均標準差))</f>
        <v>216.81783176489037</v>
      </c>
      <c r="K608" s="2">
        <f ca="1">表格1[[#This Row],[第8年]]*(1+_xlfn.NORM.INV(RAND(),平均報酬率,平均標準差))</f>
        <v>245.35767492234973</v>
      </c>
      <c r="L608" s="2">
        <f ca="1">表格1[[#This Row],[第9年]]*(1+_xlfn.NORM.INV(RAND(),平均報酬率,平均標準差))</f>
        <v>249.86915704950064</v>
      </c>
    </row>
    <row r="609" spans="1:12" x14ac:dyDescent="0.25">
      <c r="A609" s="1">
        <v>581</v>
      </c>
      <c r="B609" s="1">
        <f t="shared" si="9"/>
        <v>100</v>
      </c>
      <c r="C609" s="2">
        <f ca="1">表格1[[#This Row],[期初]]*(1+_xlfn.NORM.INV(RAND(),平均報酬率,平均標準差))</f>
        <v>107.11457154179217</v>
      </c>
      <c r="D609" s="2">
        <f ca="1">表格1[[#This Row],[第1年]]*(1+_xlfn.NORM.INV(RAND(),平均報酬率,平均標準差))</f>
        <v>113.09422458116165</v>
      </c>
      <c r="E609" s="2">
        <f ca="1">表格1[[#This Row],[第2年]]*(1+_xlfn.NORM.INV(RAND(),平均報酬率,平均標準差))</f>
        <v>126.43039852256851</v>
      </c>
      <c r="F609" s="2">
        <f ca="1">表格1[[#This Row],[第3年]]*(1+_xlfn.NORM.INV(RAND(),平均報酬率,平均標準差))</f>
        <v>129.50814094222747</v>
      </c>
      <c r="G609" s="2">
        <f ca="1">表格1[[#This Row],[第4年]]*(1+_xlfn.NORM.INV(RAND(),平均報酬率,平均標準差))</f>
        <v>151.39874640635711</v>
      </c>
      <c r="H609" s="2">
        <f ca="1">表格1[[#This Row],[第5年]]*(1+_xlfn.NORM.INV(RAND(),平均報酬率,平均標準差))</f>
        <v>156.18397757028211</v>
      </c>
      <c r="I609" s="2">
        <f ca="1">表格1[[#This Row],[第6年]]*(1+_xlfn.NORM.INV(RAND(),平均報酬率,平均標準差))</f>
        <v>153.1408791373245</v>
      </c>
      <c r="J609" s="2">
        <f ca="1">表格1[[#This Row],[第7年]]*(1+_xlfn.NORM.INV(RAND(),平均報酬率,平均標準差))</f>
        <v>174.63458367322497</v>
      </c>
      <c r="K609" s="2">
        <f ca="1">表格1[[#This Row],[第8年]]*(1+_xlfn.NORM.INV(RAND(),平均報酬率,平均標準差))</f>
        <v>189.01538857272146</v>
      </c>
      <c r="L609" s="2">
        <f ca="1">表格1[[#This Row],[第9年]]*(1+_xlfn.NORM.INV(RAND(),平均報酬率,平均標準差))</f>
        <v>210.89298056177844</v>
      </c>
    </row>
    <row r="610" spans="1:12" x14ac:dyDescent="0.25">
      <c r="A610" s="1">
        <v>582</v>
      </c>
      <c r="B610" s="1">
        <f t="shared" si="9"/>
        <v>100</v>
      </c>
      <c r="C610" s="2">
        <f ca="1">表格1[[#This Row],[期初]]*(1+_xlfn.NORM.INV(RAND(),平均報酬率,平均標準差))</f>
        <v>104.53981221518774</v>
      </c>
      <c r="D610" s="2">
        <f ca="1">表格1[[#This Row],[第1年]]*(1+_xlfn.NORM.INV(RAND(),平均報酬率,平均標準差))</f>
        <v>122.30520610690999</v>
      </c>
      <c r="E610" s="2">
        <f ca="1">表格1[[#This Row],[第2年]]*(1+_xlfn.NORM.INV(RAND(),平均報酬率,平均標準差))</f>
        <v>129.58543046253095</v>
      </c>
      <c r="F610" s="2">
        <f ca="1">表格1[[#This Row],[第3年]]*(1+_xlfn.NORM.INV(RAND(),平均報酬率,平均標準差))</f>
        <v>138.59665989210762</v>
      </c>
      <c r="G610" s="2">
        <f ca="1">表格1[[#This Row],[第4年]]*(1+_xlfn.NORM.INV(RAND(),平均報酬率,平均標準差))</f>
        <v>153.53883547172353</v>
      </c>
      <c r="H610" s="2">
        <f ca="1">表格1[[#This Row],[第5年]]*(1+_xlfn.NORM.INV(RAND(),平均報酬率,平均標準差))</f>
        <v>155.23981903158938</v>
      </c>
      <c r="I610" s="2">
        <f ca="1">表格1[[#This Row],[第6年]]*(1+_xlfn.NORM.INV(RAND(),平均報酬率,平均標準差))</f>
        <v>158.6634134856692</v>
      </c>
      <c r="J610" s="2">
        <f ca="1">表格1[[#This Row],[第7年]]*(1+_xlfn.NORM.INV(RAND(),平均報酬率,平均標準差))</f>
        <v>172.82836025733903</v>
      </c>
      <c r="K610" s="2">
        <f ca="1">表格1[[#This Row],[第8年]]*(1+_xlfn.NORM.INV(RAND(),平均報酬率,平均標準差))</f>
        <v>181.12546051035829</v>
      </c>
      <c r="L610" s="2">
        <f ca="1">表格1[[#This Row],[第9年]]*(1+_xlfn.NORM.INV(RAND(),平均報酬率,平均標準差))</f>
        <v>192.05861565958554</v>
      </c>
    </row>
    <row r="611" spans="1:12" x14ac:dyDescent="0.25">
      <c r="A611" s="1">
        <v>583</v>
      </c>
      <c r="B611" s="1">
        <f t="shared" si="9"/>
        <v>100</v>
      </c>
      <c r="C611" s="2">
        <f ca="1">表格1[[#This Row],[期初]]*(1+_xlfn.NORM.INV(RAND(),平均報酬率,平均標準差))</f>
        <v>98.416480649496833</v>
      </c>
      <c r="D611" s="2">
        <f ca="1">表格1[[#This Row],[第1年]]*(1+_xlfn.NORM.INV(RAND(),平均報酬率,平均標準差))</f>
        <v>109.41741100694692</v>
      </c>
      <c r="E611" s="2">
        <f ca="1">表格1[[#This Row],[第2年]]*(1+_xlfn.NORM.INV(RAND(),平均報酬率,平均標準差))</f>
        <v>117.62874247955394</v>
      </c>
      <c r="F611" s="2">
        <f ca="1">表格1[[#This Row],[第3年]]*(1+_xlfn.NORM.INV(RAND(),平均報酬率,平均標準差))</f>
        <v>123.54306024574511</v>
      </c>
      <c r="G611" s="2">
        <f ca="1">表格1[[#This Row],[第4年]]*(1+_xlfn.NORM.INV(RAND(),平均報酬率,平均標準差))</f>
        <v>133.17018776377725</v>
      </c>
      <c r="H611" s="2">
        <f ca="1">表格1[[#This Row],[第5年]]*(1+_xlfn.NORM.INV(RAND(),平均報酬率,平均標準差))</f>
        <v>144.55131671037253</v>
      </c>
      <c r="I611" s="2">
        <f ca="1">表格1[[#This Row],[第6年]]*(1+_xlfn.NORM.INV(RAND(),平均報酬率,平均標準差))</f>
        <v>161.92236075388146</v>
      </c>
      <c r="J611" s="2">
        <f ca="1">表格1[[#This Row],[第7年]]*(1+_xlfn.NORM.INV(RAND(),平均報酬率,平均標準差))</f>
        <v>173.90828107932359</v>
      </c>
      <c r="K611" s="2">
        <f ca="1">表格1[[#This Row],[第8年]]*(1+_xlfn.NORM.INV(RAND(),平均報酬率,平均標準差))</f>
        <v>192.93553135612791</v>
      </c>
      <c r="L611" s="2">
        <f ca="1">表格1[[#This Row],[第9年]]*(1+_xlfn.NORM.INV(RAND(),平均報酬率,平均標準差))</f>
        <v>187.75070959225101</v>
      </c>
    </row>
    <row r="612" spans="1:12" x14ac:dyDescent="0.25">
      <c r="A612" s="1">
        <v>584</v>
      </c>
      <c r="B612" s="1">
        <f t="shared" si="9"/>
        <v>100</v>
      </c>
      <c r="C612" s="2">
        <f ca="1">表格1[[#This Row],[期初]]*(1+_xlfn.NORM.INV(RAND(),平均報酬率,平均標準差))</f>
        <v>107.38708602112811</v>
      </c>
      <c r="D612" s="2">
        <f ca="1">表格1[[#This Row],[第1年]]*(1+_xlfn.NORM.INV(RAND(),平均報酬率,平均標準差))</f>
        <v>117.6978786626532</v>
      </c>
      <c r="E612" s="2">
        <f ca="1">表格1[[#This Row],[第2年]]*(1+_xlfn.NORM.INV(RAND(),平均報酬率,平均標準差))</f>
        <v>126.65814299443694</v>
      </c>
      <c r="F612" s="2">
        <f ca="1">表格1[[#This Row],[第3年]]*(1+_xlfn.NORM.INV(RAND(),平均報酬率,平均標準差))</f>
        <v>152.12431424958848</v>
      </c>
      <c r="G612" s="2">
        <f ca="1">表格1[[#This Row],[第4年]]*(1+_xlfn.NORM.INV(RAND(),平均報酬率,平均標準差))</f>
        <v>157.57005291066528</v>
      </c>
      <c r="H612" s="2">
        <f ca="1">表格1[[#This Row],[第5年]]*(1+_xlfn.NORM.INV(RAND(),平均報酬率,平均標準差))</f>
        <v>150.45411063054294</v>
      </c>
      <c r="I612" s="2">
        <f ca="1">表格1[[#This Row],[第6年]]*(1+_xlfn.NORM.INV(RAND(),平均報酬率,平均標準差))</f>
        <v>176.09654015890985</v>
      </c>
      <c r="J612" s="2">
        <f ca="1">表格1[[#This Row],[第7年]]*(1+_xlfn.NORM.INV(RAND(),平均報酬率,平均標準差))</f>
        <v>183.19640443346103</v>
      </c>
      <c r="K612" s="2">
        <f ca="1">表格1[[#This Row],[第8年]]*(1+_xlfn.NORM.INV(RAND(),平均報酬率,平均標準差))</f>
        <v>202.38473702701307</v>
      </c>
      <c r="L612" s="2">
        <f ca="1">表格1[[#This Row],[第9年]]*(1+_xlfn.NORM.INV(RAND(),平均報酬率,平均標準差))</f>
        <v>220.50594349269113</v>
      </c>
    </row>
    <row r="613" spans="1:12" x14ac:dyDescent="0.25">
      <c r="A613" s="1">
        <v>585</v>
      </c>
      <c r="B613" s="1">
        <f t="shared" si="9"/>
        <v>100</v>
      </c>
      <c r="C613" s="2">
        <f ca="1">表格1[[#This Row],[期初]]*(1+_xlfn.NORM.INV(RAND(),平均報酬率,平均標準差))</f>
        <v>113.59706388172182</v>
      </c>
      <c r="D613" s="2">
        <f ca="1">表格1[[#This Row],[第1年]]*(1+_xlfn.NORM.INV(RAND(),平均報酬率,平均標準差))</f>
        <v>106.74997869381343</v>
      </c>
      <c r="E613" s="2">
        <f ca="1">表格1[[#This Row],[第2年]]*(1+_xlfn.NORM.INV(RAND(),平均報酬率,平均標準差))</f>
        <v>109.98547050591749</v>
      </c>
      <c r="F613" s="2">
        <f ca="1">表格1[[#This Row],[第3年]]*(1+_xlfn.NORM.INV(RAND(),平均報酬率,平均標準差))</f>
        <v>121.50274052107946</v>
      </c>
      <c r="G613" s="2">
        <f ca="1">表格1[[#This Row],[第4年]]*(1+_xlfn.NORM.INV(RAND(),平均報酬率,平均標準差))</f>
        <v>128.89965383530733</v>
      </c>
      <c r="H613" s="2">
        <f ca="1">表格1[[#This Row],[第5年]]*(1+_xlfn.NORM.INV(RAND(),平均報酬率,平均標準差))</f>
        <v>135.6843838952376</v>
      </c>
      <c r="I613" s="2">
        <f ca="1">表格1[[#This Row],[第6年]]*(1+_xlfn.NORM.INV(RAND(),平均報酬率,平均標準差))</f>
        <v>142.43841294061181</v>
      </c>
      <c r="J613" s="2">
        <f ca="1">表格1[[#This Row],[第7年]]*(1+_xlfn.NORM.INV(RAND(),平均報酬率,平均標準差))</f>
        <v>145.04590259214561</v>
      </c>
      <c r="K613" s="2">
        <f ca="1">表格1[[#This Row],[第8年]]*(1+_xlfn.NORM.INV(RAND(),平均報酬率,平均標準差))</f>
        <v>162.65143590966952</v>
      </c>
      <c r="L613" s="2">
        <f ca="1">表格1[[#This Row],[第9年]]*(1+_xlfn.NORM.INV(RAND(),平均報酬率,平均標準差))</f>
        <v>168.85755726147434</v>
      </c>
    </row>
    <row r="614" spans="1:12" x14ac:dyDescent="0.25">
      <c r="A614" s="1">
        <v>586</v>
      </c>
      <c r="B614" s="1">
        <f t="shared" si="9"/>
        <v>100</v>
      </c>
      <c r="C614" s="2">
        <f ca="1">表格1[[#This Row],[期初]]*(1+_xlfn.NORM.INV(RAND(),平均報酬率,平均標準差))</f>
        <v>107.43918025307848</v>
      </c>
      <c r="D614" s="2">
        <f ca="1">表格1[[#This Row],[第1年]]*(1+_xlfn.NORM.INV(RAND(),平均報酬率,平均標準差))</f>
        <v>121.47476573461088</v>
      </c>
      <c r="E614" s="2">
        <f ca="1">表格1[[#This Row],[第2年]]*(1+_xlfn.NORM.INV(RAND(),平均報酬率,平均標準差))</f>
        <v>117.86265279887053</v>
      </c>
      <c r="F614" s="2">
        <f ca="1">表格1[[#This Row],[第3年]]*(1+_xlfn.NORM.INV(RAND(),平均報酬率,平均標準差))</f>
        <v>122.5009642836159</v>
      </c>
      <c r="G614" s="2">
        <f ca="1">表格1[[#This Row],[第4年]]*(1+_xlfn.NORM.INV(RAND(),平均報酬率,平均標準差))</f>
        <v>121.90182821489681</v>
      </c>
      <c r="H614" s="2">
        <f ca="1">表格1[[#This Row],[第5年]]*(1+_xlfn.NORM.INV(RAND(),平均報酬率,平均標準差))</f>
        <v>137.54790340074791</v>
      </c>
      <c r="I614" s="2">
        <f ca="1">表格1[[#This Row],[第6年]]*(1+_xlfn.NORM.INV(RAND(),平均報酬率,平均標準差))</f>
        <v>137.2281828145598</v>
      </c>
      <c r="J614" s="2">
        <f ca="1">表格1[[#This Row],[第7年]]*(1+_xlfn.NORM.INV(RAND(),平均報酬率,平均標準差))</f>
        <v>143.97749836772482</v>
      </c>
      <c r="K614" s="2">
        <f ca="1">表格1[[#This Row],[第8年]]*(1+_xlfn.NORM.INV(RAND(),平均報酬率,平均標準差))</f>
        <v>156.00323827509021</v>
      </c>
      <c r="L614" s="2">
        <f ca="1">表格1[[#This Row],[第9年]]*(1+_xlfn.NORM.INV(RAND(),平均報酬率,平均標準差))</f>
        <v>160.4684279508561</v>
      </c>
    </row>
    <row r="615" spans="1:12" x14ac:dyDescent="0.25">
      <c r="A615" s="1">
        <v>587</v>
      </c>
      <c r="B615" s="1">
        <f t="shared" si="9"/>
        <v>100</v>
      </c>
      <c r="C615" s="2">
        <f ca="1">表格1[[#This Row],[期初]]*(1+_xlfn.NORM.INV(RAND(),平均報酬率,平均標準差))</f>
        <v>106.01630041677564</v>
      </c>
      <c r="D615" s="2">
        <f ca="1">表格1[[#This Row],[第1年]]*(1+_xlfn.NORM.INV(RAND(),平均報酬率,平均標準差))</f>
        <v>102.31737190250864</v>
      </c>
      <c r="E615" s="2">
        <f ca="1">表格1[[#This Row],[第2年]]*(1+_xlfn.NORM.INV(RAND(),平均報酬率,平均標準差))</f>
        <v>120.73839134337119</v>
      </c>
      <c r="F615" s="2">
        <f ca="1">表格1[[#This Row],[第3年]]*(1+_xlfn.NORM.INV(RAND(),平均報酬率,平均標準差))</f>
        <v>128.01475490859443</v>
      </c>
      <c r="G615" s="2">
        <f ca="1">表格1[[#This Row],[第4年]]*(1+_xlfn.NORM.INV(RAND(),平均報酬率,平均標準差))</f>
        <v>119.51541705761868</v>
      </c>
      <c r="H615" s="2">
        <f ca="1">表格1[[#This Row],[第5年]]*(1+_xlfn.NORM.INV(RAND(),平均報酬率,平均標準差))</f>
        <v>120.5130714823656</v>
      </c>
      <c r="I615" s="2">
        <f ca="1">表格1[[#This Row],[第6年]]*(1+_xlfn.NORM.INV(RAND(),平均報酬率,平均標準差))</f>
        <v>126.41027431335809</v>
      </c>
      <c r="J615" s="2">
        <f ca="1">表格1[[#This Row],[第7年]]*(1+_xlfn.NORM.INV(RAND(),平均報酬率,平均標準差))</f>
        <v>144.11872505050621</v>
      </c>
      <c r="K615" s="2">
        <f ca="1">表格1[[#This Row],[第8年]]*(1+_xlfn.NORM.INV(RAND(),平均報酬率,平均標準差))</f>
        <v>150.93859175861033</v>
      </c>
      <c r="L615" s="2">
        <f ca="1">表格1[[#This Row],[第9年]]*(1+_xlfn.NORM.INV(RAND(),平均報酬率,平均標準差))</f>
        <v>169.0921700298378</v>
      </c>
    </row>
    <row r="616" spans="1:12" x14ac:dyDescent="0.25">
      <c r="A616" s="1">
        <v>588</v>
      </c>
      <c r="B616" s="1">
        <f t="shared" si="9"/>
        <v>100</v>
      </c>
      <c r="C616" s="2">
        <f ca="1">表格1[[#This Row],[期初]]*(1+_xlfn.NORM.INV(RAND(),平均報酬率,平均標準差))</f>
        <v>109.1503146979336</v>
      </c>
      <c r="D616" s="2">
        <f ca="1">表格1[[#This Row],[第1年]]*(1+_xlfn.NORM.INV(RAND(),平均報酬率,平均標準差))</f>
        <v>117.00412480114288</v>
      </c>
      <c r="E616" s="2">
        <f ca="1">表格1[[#This Row],[第2年]]*(1+_xlfn.NORM.INV(RAND(),平均報酬率,平均標準差))</f>
        <v>118.44304594329688</v>
      </c>
      <c r="F616" s="2">
        <f ca="1">表格1[[#This Row],[第3年]]*(1+_xlfn.NORM.INV(RAND(),平均報酬率,平均標準差))</f>
        <v>120.96208186841804</v>
      </c>
      <c r="G616" s="2">
        <f ca="1">表格1[[#This Row],[第4年]]*(1+_xlfn.NORM.INV(RAND(),平均報酬率,平均標準差))</f>
        <v>138.82003963368857</v>
      </c>
      <c r="H616" s="2">
        <f ca="1">表格1[[#This Row],[第5年]]*(1+_xlfn.NORM.INV(RAND(),平均報酬率,平均標準差))</f>
        <v>156.67916455144115</v>
      </c>
      <c r="I616" s="2">
        <f ca="1">表格1[[#This Row],[第6年]]*(1+_xlfn.NORM.INV(RAND(),平均報酬率,平均標準差))</f>
        <v>162.44884222784194</v>
      </c>
      <c r="J616" s="2">
        <f ca="1">表格1[[#This Row],[第7年]]*(1+_xlfn.NORM.INV(RAND(),平均報酬率,平均標準差))</f>
        <v>176.76764591297754</v>
      </c>
      <c r="K616" s="2">
        <f ca="1">表格1[[#This Row],[第8年]]*(1+_xlfn.NORM.INV(RAND(),平均報酬率,平均標準差))</f>
        <v>193.55755429211496</v>
      </c>
      <c r="L616" s="2">
        <f ca="1">表格1[[#This Row],[第9年]]*(1+_xlfn.NORM.INV(RAND(),平均報酬率,平均標準差))</f>
        <v>211.27918477767378</v>
      </c>
    </row>
    <row r="617" spans="1:12" x14ac:dyDescent="0.25">
      <c r="A617" s="1">
        <v>589</v>
      </c>
      <c r="B617" s="1">
        <f t="shared" si="9"/>
        <v>100</v>
      </c>
      <c r="C617" s="2">
        <f ca="1">表格1[[#This Row],[期初]]*(1+_xlfn.NORM.INV(RAND(),平均報酬率,平均標準差))</f>
        <v>110.33025731232324</v>
      </c>
      <c r="D617" s="2">
        <f ca="1">表格1[[#This Row],[第1年]]*(1+_xlfn.NORM.INV(RAND(),平均報酬率,平均標準差))</f>
        <v>118.45713782230635</v>
      </c>
      <c r="E617" s="2">
        <f ca="1">表格1[[#This Row],[第2年]]*(1+_xlfn.NORM.INV(RAND(),平均報酬率,平均標準差))</f>
        <v>115.87080672531145</v>
      </c>
      <c r="F617" s="2">
        <f ca="1">表格1[[#This Row],[第3年]]*(1+_xlfn.NORM.INV(RAND(),平均報酬率,平均標準差))</f>
        <v>120.38548657232522</v>
      </c>
      <c r="G617" s="2">
        <f ca="1">表格1[[#This Row],[第4年]]*(1+_xlfn.NORM.INV(RAND(),平均報酬率,平均標準差))</f>
        <v>133.20488226683821</v>
      </c>
      <c r="H617" s="2">
        <f ca="1">表格1[[#This Row],[第5年]]*(1+_xlfn.NORM.INV(RAND(),平均報酬率,平均標準差))</f>
        <v>136.55461896127747</v>
      </c>
      <c r="I617" s="2">
        <f ca="1">表格1[[#This Row],[第6年]]*(1+_xlfn.NORM.INV(RAND(),平均報酬率,平均標準差))</f>
        <v>158.03979557849729</v>
      </c>
      <c r="J617" s="2">
        <f ca="1">表格1[[#This Row],[第7年]]*(1+_xlfn.NORM.INV(RAND(),平均報酬率,平均標準差))</f>
        <v>180.45708285671211</v>
      </c>
      <c r="K617" s="2">
        <f ca="1">表格1[[#This Row],[第8年]]*(1+_xlfn.NORM.INV(RAND(),平均報酬率,平均標準差))</f>
        <v>204.96355225155506</v>
      </c>
      <c r="L617" s="2">
        <f ca="1">表格1[[#This Row],[第9年]]*(1+_xlfn.NORM.INV(RAND(),平均報酬率,平均標準差))</f>
        <v>227.62454637763921</v>
      </c>
    </row>
    <row r="618" spans="1:12" x14ac:dyDescent="0.25">
      <c r="A618" s="1">
        <v>590</v>
      </c>
      <c r="B618" s="1">
        <f t="shared" si="9"/>
        <v>100</v>
      </c>
      <c r="C618" s="2">
        <f ca="1">表格1[[#This Row],[期初]]*(1+_xlfn.NORM.INV(RAND(),平均報酬率,平均標準差))</f>
        <v>115.07853723699255</v>
      </c>
      <c r="D618" s="2">
        <f ca="1">表格1[[#This Row],[第1年]]*(1+_xlfn.NORM.INV(RAND(),平均報酬率,平均標準差))</f>
        <v>127.14944736177293</v>
      </c>
      <c r="E618" s="2">
        <f ca="1">表格1[[#This Row],[第2年]]*(1+_xlfn.NORM.INV(RAND(),平均報酬率,平均標準差))</f>
        <v>138.98563243236887</v>
      </c>
      <c r="F618" s="2">
        <f ca="1">表格1[[#This Row],[第3年]]*(1+_xlfn.NORM.INV(RAND(),平均報酬率,平均標準差))</f>
        <v>161.72746083489508</v>
      </c>
      <c r="G618" s="2">
        <f ca="1">表格1[[#This Row],[第4年]]*(1+_xlfn.NORM.INV(RAND(),平均報酬率,平均標準差))</f>
        <v>172.36680850585853</v>
      </c>
      <c r="H618" s="2">
        <f ca="1">表格1[[#This Row],[第5年]]*(1+_xlfn.NORM.INV(RAND(),平均報酬率,平均標準差))</f>
        <v>197.32820068821991</v>
      </c>
      <c r="I618" s="2">
        <f ca="1">表格1[[#This Row],[第6年]]*(1+_xlfn.NORM.INV(RAND(),平均報酬率,平均標準差))</f>
        <v>205.56062148772747</v>
      </c>
      <c r="J618" s="2">
        <f ca="1">表格1[[#This Row],[第7年]]*(1+_xlfn.NORM.INV(RAND(),平均報酬率,平均標準差))</f>
        <v>202.16019934600939</v>
      </c>
      <c r="K618" s="2">
        <f ca="1">表格1[[#This Row],[第8年]]*(1+_xlfn.NORM.INV(RAND(),平均報酬率,平均標準差))</f>
        <v>230.90689522812104</v>
      </c>
      <c r="L618" s="2">
        <f ca="1">表格1[[#This Row],[第9年]]*(1+_xlfn.NORM.INV(RAND(),平均報酬率,平均標準差))</f>
        <v>259.23148936711516</v>
      </c>
    </row>
    <row r="619" spans="1:12" x14ac:dyDescent="0.25">
      <c r="A619" s="1">
        <v>591</v>
      </c>
      <c r="B619" s="1">
        <f t="shared" si="9"/>
        <v>100</v>
      </c>
      <c r="C619" s="2">
        <f ca="1">表格1[[#This Row],[期初]]*(1+_xlfn.NORM.INV(RAND(),平均報酬率,平均標準差))</f>
        <v>104.75211149964711</v>
      </c>
      <c r="D619" s="2">
        <f ca="1">表格1[[#This Row],[第1年]]*(1+_xlfn.NORM.INV(RAND(),平均報酬率,平均標準差))</f>
        <v>115.51875337107694</v>
      </c>
      <c r="E619" s="2">
        <f ca="1">表格1[[#This Row],[第2年]]*(1+_xlfn.NORM.INV(RAND(),平均報酬率,平均標準差))</f>
        <v>125.21401909986925</v>
      </c>
      <c r="F619" s="2">
        <f ca="1">表格1[[#This Row],[第3年]]*(1+_xlfn.NORM.INV(RAND(),平均報酬率,平均標準差))</f>
        <v>134.43156460046109</v>
      </c>
      <c r="G619" s="2">
        <f ca="1">表格1[[#This Row],[第4年]]*(1+_xlfn.NORM.INV(RAND(),平均報酬率,平均標準差))</f>
        <v>157.03468633921509</v>
      </c>
      <c r="H619" s="2">
        <f ca="1">表格1[[#This Row],[第5年]]*(1+_xlfn.NORM.INV(RAND(),平均報酬率,平均標準差))</f>
        <v>159.23367491963145</v>
      </c>
      <c r="I619" s="2">
        <f ca="1">表格1[[#This Row],[第6年]]*(1+_xlfn.NORM.INV(RAND(),平均報酬率,平均標準差))</f>
        <v>179.0736226485362</v>
      </c>
      <c r="J619" s="2">
        <f ca="1">表格1[[#This Row],[第7年]]*(1+_xlfn.NORM.INV(RAND(),平均報酬率,平均標準差))</f>
        <v>200.18622765776195</v>
      </c>
      <c r="K619" s="2">
        <f ca="1">表格1[[#This Row],[第8年]]*(1+_xlfn.NORM.INV(RAND(),平均報酬率,平均標準差))</f>
        <v>236.16482863369748</v>
      </c>
      <c r="L619" s="2">
        <f ca="1">表格1[[#This Row],[第9年]]*(1+_xlfn.NORM.INV(RAND(),平均報酬率,平均標準差))</f>
        <v>239.10405762331496</v>
      </c>
    </row>
    <row r="620" spans="1:12" x14ac:dyDescent="0.25">
      <c r="A620" s="1">
        <v>592</v>
      </c>
      <c r="B620" s="1">
        <f t="shared" si="9"/>
        <v>100</v>
      </c>
      <c r="C620" s="2">
        <f ca="1">表格1[[#This Row],[期初]]*(1+_xlfn.NORM.INV(RAND(),平均報酬率,平均標準差))</f>
        <v>105.71130042677255</v>
      </c>
      <c r="D620" s="2">
        <f ca="1">表格1[[#This Row],[第1年]]*(1+_xlfn.NORM.INV(RAND(),平均報酬率,平均標準差))</f>
        <v>111.04574723208947</v>
      </c>
      <c r="E620" s="2">
        <f ca="1">表格1[[#This Row],[第2年]]*(1+_xlfn.NORM.INV(RAND(),平均報酬率,平均標準差))</f>
        <v>122.23787169134621</v>
      </c>
      <c r="F620" s="2">
        <f ca="1">表格1[[#This Row],[第3年]]*(1+_xlfn.NORM.INV(RAND(),平均報酬率,平均標準差))</f>
        <v>142.43929940943994</v>
      </c>
      <c r="G620" s="2">
        <f ca="1">表格1[[#This Row],[第4年]]*(1+_xlfn.NORM.INV(RAND(),平均報酬率,平均標準差))</f>
        <v>146.97679380680802</v>
      </c>
      <c r="H620" s="2">
        <f ca="1">表格1[[#This Row],[第5年]]*(1+_xlfn.NORM.INV(RAND(),平均報酬率,平均標準差))</f>
        <v>152.68864574094059</v>
      </c>
      <c r="I620" s="2">
        <f ca="1">表格1[[#This Row],[第6年]]*(1+_xlfn.NORM.INV(RAND(),平均報酬率,平均標準差))</f>
        <v>168.6581751710668</v>
      </c>
      <c r="J620" s="2">
        <f ca="1">表格1[[#This Row],[第7年]]*(1+_xlfn.NORM.INV(RAND(),平均報酬率,平均標準差))</f>
        <v>185.41022651533444</v>
      </c>
      <c r="K620" s="2">
        <f ca="1">表格1[[#This Row],[第8年]]*(1+_xlfn.NORM.INV(RAND(),平均報酬率,平均標準差))</f>
        <v>187.02600857465237</v>
      </c>
      <c r="L620" s="2">
        <f ca="1">表格1[[#This Row],[第9年]]*(1+_xlfn.NORM.INV(RAND(),平均報酬率,平均標準差))</f>
        <v>202.36467684186357</v>
      </c>
    </row>
    <row r="621" spans="1:12" x14ac:dyDescent="0.25">
      <c r="A621" s="1">
        <v>593</v>
      </c>
      <c r="B621" s="1">
        <f t="shared" si="9"/>
        <v>100</v>
      </c>
      <c r="C621" s="2">
        <f ca="1">表格1[[#This Row],[期初]]*(1+_xlfn.NORM.INV(RAND(),平均報酬率,平均標準差))</f>
        <v>105.57939621338043</v>
      </c>
      <c r="D621" s="2">
        <f ca="1">表格1[[#This Row],[第1年]]*(1+_xlfn.NORM.INV(RAND(),平均報酬率,平均標準差))</f>
        <v>121.24635090838048</v>
      </c>
      <c r="E621" s="2">
        <f ca="1">表格1[[#This Row],[第2年]]*(1+_xlfn.NORM.INV(RAND(),平均報酬率,平均標準差))</f>
        <v>122.41345199411944</v>
      </c>
      <c r="F621" s="2">
        <f ca="1">表格1[[#This Row],[第3年]]*(1+_xlfn.NORM.INV(RAND(),平均報酬率,平均標準差))</f>
        <v>132.31890579142348</v>
      </c>
      <c r="G621" s="2">
        <f ca="1">表格1[[#This Row],[第4年]]*(1+_xlfn.NORM.INV(RAND(),平均報酬率,平均標準差))</f>
        <v>138.68125641939164</v>
      </c>
      <c r="H621" s="2">
        <f ca="1">表格1[[#This Row],[第5年]]*(1+_xlfn.NORM.INV(RAND(),平均報酬率,平均標準差))</f>
        <v>149.5963128012051</v>
      </c>
      <c r="I621" s="2">
        <f ca="1">表格1[[#This Row],[第6年]]*(1+_xlfn.NORM.INV(RAND(),平均報酬率,平均標準差))</f>
        <v>158.93424569791551</v>
      </c>
      <c r="J621" s="2">
        <f ca="1">表格1[[#This Row],[第7年]]*(1+_xlfn.NORM.INV(RAND(),平均報酬率,平均標準差))</f>
        <v>160.74717765763992</v>
      </c>
      <c r="K621" s="2">
        <f ca="1">表格1[[#This Row],[第8年]]*(1+_xlfn.NORM.INV(RAND(),平均報酬率,平均標準差))</f>
        <v>177.74875853788978</v>
      </c>
      <c r="L621" s="2">
        <f ca="1">表格1[[#This Row],[第9年]]*(1+_xlfn.NORM.INV(RAND(),平均報酬率,平均標準差))</f>
        <v>198.29405192112085</v>
      </c>
    </row>
    <row r="622" spans="1:12" x14ac:dyDescent="0.25">
      <c r="A622" s="1">
        <v>594</v>
      </c>
      <c r="B622" s="1">
        <f t="shared" si="9"/>
        <v>100</v>
      </c>
      <c r="C622" s="2">
        <f ca="1">表格1[[#This Row],[期初]]*(1+_xlfn.NORM.INV(RAND(),平均報酬率,平均標準差))</f>
        <v>99.996122961480467</v>
      </c>
      <c r="D622" s="2">
        <f ca="1">表格1[[#This Row],[第1年]]*(1+_xlfn.NORM.INV(RAND(),平均報酬率,平均標準差))</f>
        <v>104.8611700804538</v>
      </c>
      <c r="E622" s="2">
        <f ca="1">表格1[[#This Row],[第2年]]*(1+_xlfn.NORM.INV(RAND(),平均報酬率,平均標準差))</f>
        <v>118.75946589236881</v>
      </c>
      <c r="F622" s="2">
        <f ca="1">表格1[[#This Row],[第3年]]*(1+_xlfn.NORM.INV(RAND(),平均報酬率,平均標準差))</f>
        <v>130.17251252772783</v>
      </c>
      <c r="G622" s="2">
        <f ca="1">表格1[[#This Row],[第4年]]*(1+_xlfn.NORM.INV(RAND(),平均報酬率,平均標準差))</f>
        <v>138.41387096389408</v>
      </c>
      <c r="H622" s="2">
        <f ca="1">表格1[[#This Row],[第5年]]*(1+_xlfn.NORM.INV(RAND(),平均報酬率,平均標準差))</f>
        <v>148.45479405120457</v>
      </c>
      <c r="I622" s="2">
        <f ca="1">表格1[[#This Row],[第6年]]*(1+_xlfn.NORM.INV(RAND(),平均報酬率,平均標準差))</f>
        <v>143.11394055191943</v>
      </c>
      <c r="J622" s="2">
        <f ca="1">表格1[[#This Row],[第7年]]*(1+_xlfn.NORM.INV(RAND(),平均報酬率,平均標準差))</f>
        <v>156.53815882248324</v>
      </c>
      <c r="K622" s="2">
        <f ca="1">表格1[[#This Row],[第8年]]*(1+_xlfn.NORM.INV(RAND(),平均報酬率,平均標準差))</f>
        <v>162.8177961714309</v>
      </c>
      <c r="L622" s="2">
        <f ca="1">表格1[[#This Row],[第9年]]*(1+_xlfn.NORM.INV(RAND(),平均報酬率,平均標準差))</f>
        <v>177.82516382127992</v>
      </c>
    </row>
    <row r="623" spans="1:12" x14ac:dyDescent="0.25">
      <c r="A623" s="1">
        <v>595</v>
      </c>
      <c r="B623" s="1">
        <f t="shared" si="9"/>
        <v>100</v>
      </c>
      <c r="C623" s="2">
        <f ca="1">表格1[[#This Row],[期初]]*(1+_xlfn.NORM.INV(RAND(),平均報酬率,平均標準差))</f>
        <v>106.40988227571597</v>
      </c>
      <c r="D623" s="2">
        <f ca="1">表格1[[#This Row],[第1年]]*(1+_xlfn.NORM.INV(RAND(),平均報酬率,平均標準差))</f>
        <v>117.6896804599655</v>
      </c>
      <c r="E623" s="2">
        <f ca="1">表格1[[#This Row],[第2年]]*(1+_xlfn.NORM.INV(RAND(),平均報酬率,平均標準差))</f>
        <v>128.56450150047363</v>
      </c>
      <c r="F623" s="2">
        <f ca="1">表格1[[#This Row],[第3年]]*(1+_xlfn.NORM.INV(RAND(),平均報酬率,平均標準差))</f>
        <v>144.7582525803758</v>
      </c>
      <c r="G623" s="2">
        <f ca="1">表格1[[#This Row],[第4年]]*(1+_xlfn.NORM.INV(RAND(),平均報酬率,平均標準差))</f>
        <v>161.75892983771888</v>
      </c>
      <c r="H623" s="2">
        <f ca="1">表格1[[#This Row],[第5年]]*(1+_xlfn.NORM.INV(RAND(),平均報酬率,平均標準差))</f>
        <v>185.30935094388141</v>
      </c>
      <c r="I623" s="2">
        <f ca="1">表格1[[#This Row],[第6年]]*(1+_xlfn.NORM.INV(RAND(),平均報酬率,平均標準差))</f>
        <v>199.71737643522593</v>
      </c>
      <c r="J623" s="2">
        <f ca="1">表格1[[#This Row],[第7年]]*(1+_xlfn.NORM.INV(RAND(),平均報酬率,平均標準差))</f>
        <v>208.86125023572129</v>
      </c>
      <c r="K623" s="2">
        <f ca="1">表格1[[#This Row],[第8年]]*(1+_xlfn.NORM.INV(RAND(),平均報酬率,平均標準差))</f>
        <v>223.37412486826608</v>
      </c>
      <c r="L623" s="2">
        <f ca="1">表格1[[#This Row],[第9年]]*(1+_xlfn.NORM.INV(RAND(),平均報酬率,平均標準差))</f>
        <v>256.89338292152956</v>
      </c>
    </row>
    <row r="624" spans="1:12" x14ac:dyDescent="0.25">
      <c r="A624" s="1">
        <v>596</v>
      </c>
      <c r="B624" s="1">
        <f t="shared" si="9"/>
        <v>100</v>
      </c>
      <c r="C624" s="2">
        <f ca="1">表格1[[#This Row],[期初]]*(1+_xlfn.NORM.INV(RAND(),平均報酬率,平均標準差))</f>
        <v>101.53781870076519</v>
      </c>
      <c r="D624" s="2">
        <f ca="1">表格1[[#This Row],[第1年]]*(1+_xlfn.NORM.INV(RAND(),平均報酬率,平均標準差))</f>
        <v>107.37795243814969</v>
      </c>
      <c r="E624" s="2">
        <f ca="1">表格1[[#This Row],[第2年]]*(1+_xlfn.NORM.INV(RAND(),平均報酬率,平均標準差))</f>
        <v>117.16696077589556</v>
      </c>
      <c r="F624" s="2">
        <f ca="1">表格1[[#This Row],[第3年]]*(1+_xlfn.NORM.INV(RAND(),平均報酬率,平均標準差))</f>
        <v>123.76455055390421</v>
      </c>
      <c r="G624" s="2">
        <f ca="1">表格1[[#This Row],[第4年]]*(1+_xlfn.NORM.INV(RAND(),平均報酬率,平均標準差))</f>
        <v>127.96987148646241</v>
      </c>
      <c r="H624" s="2">
        <f ca="1">表格1[[#This Row],[第5年]]*(1+_xlfn.NORM.INV(RAND(),平均報酬率,平均標準差))</f>
        <v>141.95909544566288</v>
      </c>
      <c r="I624" s="2">
        <f ca="1">表格1[[#This Row],[第6年]]*(1+_xlfn.NORM.INV(RAND(),平均報酬率,平均標準差))</f>
        <v>144.11659078152661</v>
      </c>
      <c r="J624" s="2">
        <f ca="1">表格1[[#This Row],[第7年]]*(1+_xlfn.NORM.INV(RAND(),平均報酬率,平均標準差))</f>
        <v>158.87272726788899</v>
      </c>
      <c r="K624" s="2">
        <f ca="1">表格1[[#This Row],[第8年]]*(1+_xlfn.NORM.INV(RAND(),平均報酬率,平均標準差))</f>
        <v>145.25601003519995</v>
      </c>
      <c r="L624" s="2">
        <f ca="1">表格1[[#This Row],[第9年]]*(1+_xlfn.NORM.INV(RAND(),平均報酬率,平均標準差))</f>
        <v>163.01058899232382</v>
      </c>
    </row>
    <row r="625" spans="1:12" x14ac:dyDescent="0.25">
      <c r="A625" s="1">
        <v>597</v>
      </c>
      <c r="B625" s="1">
        <f t="shared" si="9"/>
        <v>100</v>
      </c>
      <c r="C625" s="2">
        <f ca="1">表格1[[#This Row],[期初]]*(1+_xlfn.NORM.INV(RAND(),平均報酬率,平均標準差))</f>
        <v>112.02859781448755</v>
      </c>
      <c r="D625" s="2">
        <f ca="1">表格1[[#This Row],[第1年]]*(1+_xlfn.NORM.INV(RAND(),平均報酬率,平均標準差))</f>
        <v>118.34834782387294</v>
      </c>
      <c r="E625" s="2">
        <f ca="1">表格1[[#This Row],[第2年]]*(1+_xlfn.NORM.INV(RAND(),平均報酬率,平均標準差))</f>
        <v>125.11180421542916</v>
      </c>
      <c r="F625" s="2">
        <f ca="1">表格1[[#This Row],[第3年]]*(1+_xlfn.NORM.INV(RAND(),平均報酬率,平均標準差))</f>
        <v>145.27426923463639</v>
      </c>
      <c r="G625" s="2">
        <f ca="1">表格1[[#This Row],[第4年]]*(1+_xlfn.NORM.INV(RAND(),平均報酬率,平均標準差))</f>
        <v>148.47792146484161</v>
      </c>
      <c r="H625" s="2">
        <f ca="1">表格1[[#This Row],[第5年]]*(1+_xlfn.NORM.INV(RAND(),平均報酬率,平均標準差))</f>
        <v>168.1962584029034</v>
      </c>
      <c r="I625" s="2">
        <f ca="1">表格1[[#This Row],[第6年]]*(1+_xlfn.NORM.INV(RAND(),平均報酬率,平均標準差))</f>
        <v>172.8869833246705</v>
      </c>
      <c r="J625" s="2">
        <f ca="1">表格1[[#This Row],[第7年]]*(1+_xlfn.NORM.INV(RAND(),平均報酬率,平均標準差))</f>
        <v>166.74460122798223</v>
      </c>
      <c r="K625" s="2">
        <f ca="1">表格1[[#This Row],[第8年]]*(1+_xlfn.NORM.INV(RAND(),平均報酬率,平均標準差))</f>
        <v>161.06580383919939</v>
      </c>
      <c r="L625" s="2">
        <f ca="1">表格1[[#This Row],[第9年]]*(1+_xlfn.NORM.INV(RAND(),平均報酬率,平均標準差))</f>
        <v>165.07617957719458</v>
      </c>
    </row>
    <row r="626" spans="1:12" x14ac:dyDescent="0.25">
      <c r="A626" s="1">
        <v>598</v>
      </c>
      <c r="B626" s="1">
        <f t="shared" si="9"/>
        <v>100</v>
      </c>
      <c r="C626" s="2">
        <f ca="1">表格1[[#This Row],[期初]]*(1+_xlfn.NORM.INV(RAND(),平均報酬率,平均標準差))</f>
        <v>115.30066934272986</v>
      </c>
      <c r="D626" s="2">
        <f ca="1">表格1[[#This Row],[第1年]]*(1+_xlfn.NORM.INV(RAND(),平均報酬率,平均標準差))</f>
        <v>133.93112671640083</v>
      </c>
      <c r="E626" s="2">
        <f ca="1">表格1[[#This Row],[第2年]]*(1+_xlfn.NORM.INV(RAND(),平均報酬率,平均標準差))</f>
        <v>142.39820061761213</v>
      </c>
      <c r="F626" s="2">
        <f ca="1">表格1[[#This Row],[第3年]]*(1+_xlfn.NORM.INV(RAND(),平均報酬率,平均標準差))</f>
        <v>153.05149260687293</v>
      </c>
      <c r="G626" s="2">
        <f ca="1">表格1[[#This Row],[第4年]]*(1+_xlfn.NORM.INV(RAND(),平均報酬率,平均標準差))</f>
        <v>165.08661768105731</v>
      </c>
      <c r="H626" s="2">
        <f ca="1">表格1[[#This Row],[第5年]]*(1+_xlfn.NORM.INV(RAND(),平均報酬率,平均標準差))</f>
        <v>186.32378704010128</v>
      </c>
      <c r="I626" s="2">
        <f ca="1">表格1[[#This Row],[第6年]]*(1+_xlfn.NORM.INV(RAND(),平均報酬率,平均標準差))</f>
        <v>195.18214910652458</v>
      </c>
      <c r="J626" s="2">
        <f ca="1">表格1[[#This Row],[第7年]]*(1+_xlfn.NORM.INV(RAND(),平均報酬率,平均標準差))</f>
        <v>219.66114157914802</v>
      </c>
      <c r="K626" s="2">
        <f ca="1">表格1[[#This Row],[第8年]]*(1+_xlfn.NORM.INV(RAND(),平均報酬率,平均標準差))</f>
        <v>225.57789976762018</v>
      </c>
      <c r="L626" s="2">
        <f ca="1">表格1[[#This Row],[第9年]]*(1+_xlfn.NORM.INV(RAND(),平均報酬率,平均標準差))</f>
        <v>253.54523824296336</v>
      </c>
    </row>
    <row r="627" spans="1:12" x14ac:dyDescent="0.25">
      <c r="A627" s="1">
        <v>599</v>
      </c>
      <c r="B627" s="1">
        <f t="shared" si="9"/>
        <v>100</v>
      </c>
      <c r="C627" s="2">
        <f ca="1">表格1[[#This Row],[期初]]*(1+_xlfn.NORM.INV(RAND(),平均報酬率,平均標準差))</f>
        <v>116.00740248956596</v>
      </c>
      <c r="D627" s="2">
        <f ca="1">表格1[[#This Row],[第1年]]*(1+_xlfn.NORM.INV(RAND(),平均報酬率,平均標準差))</f>
        <v>135.99037257748415</v>
      </c>
      <c r="E627" s="2">
        <f ca="1">表格1[[#This Row],[第2年]]*(1+_xlfn.NORM.INV(RAND(),平均報酬率,平均標準差))</f>
        <v>136.00911491380768</v>
      </c>
      <c r="F627" s="2">
        <f ca="1">表格1[[#This Row],[第3年]]*(1+_xlfn.NORM.INV(RAND(),平均報酬率,平均標準差))</f>
        <v>145.16175926662976</v>
      </c>
      <c r="G627" s="2">
        <f ca="1">表格1[[#This Row],[第4年]]*(1+_xlfn.NORM.INV(RAND(),平均報酬率,平均標準差))</f>
        <v>159.33887369485225</v>
      </c>
      <c r="H627" s="2">
        <f ca="1">表格1[[#This Row],[第5年]]*(1+_xlfn.NORM.INV(RAND(),平均報酬率,平均標準差))</f>
        <v>175.76523371485294</v>
      </c>
      <c r="I627" s="2">
        <f ca="1">表格1[[#This Row],[第6年]]*(1+_xlfn.NORM.INV(RAND(),平均報酬率,平均標準差))</f>
        <v>198.02214916312249</v>
      </c>
      <c r="J627" s="2">
        <f ca="1">表格1[[#This Row],[第7年]]*(1+_xlfn.NORM.INV(RAND(),平均報酬率,平均標準差))</f>
        <v>228.61653383973851</v>
      </c>
      <c r="K627" s="2">
        <f ca="1">表格1[[#This Row],[第8年]]*(1+_xlfn.NORM.INV(RAND(),平均報酬率,平均標準差))</f>
        <v>267.71552215875113</v>
      </c>
      <c r="L627" s="2">
        <f ca="1">表格1[[#This Row],[第9年]]*(1+_xlfn.NORM.INV(RAND(),平均報酬率,平均標準差))</f>
        <v>269.27865034949053</v>
      </c>
    </row>
    <row r="628" spans="1:12" x14ac:dyDescent="0.25">
      <c r="A628" s="1">
        <v>600</v>
      </c>
      <c r="B628" s="1">
        <f t="shared" si="9"/>
        <v>100</v>
      </c>
      <c r="C628" s="2">
        <f ca="1">表格1[[#This Row],[期初]]*(1+_xlfn.NORM.INV(RAND(),平均報酬率,平均標準差))</f>
        <v>116.33603649936597</v>
      </c>
      <c r="D628" s="2">
        <f ca="1">表格1[[#This Row],[第1年]]*(1+_xlfn.NORM.INV(RAND(),平均報酬率,平均標準差))</f>
        <v>128.94482079475952</v>
      </c>
      <c r="E628" s="2">
        <f ca="1">表格1[[#This Row],[第2年]]*(1+_xlfn.NORM.INV(RAND(),平均報酬率,平均標準差))</f>
        <v>144.74244868848996</v>
      </c>
      <c r="F628" s="2">
        <f ca="1">表格1[[#This Row],[第3年]]*(1+_xlfn.NORM.INV(RAND(),平均報酬率,平均標準差))</f>
        <v>160.02748297439496</v>
      </c>
      <c r="G628" s="2">
        <f ca="1">表格1[[#This Row],[第4年]]*(1+_xlfn.NORM.INV(RAND(),平均報酬率,平均標準差))</f>
        <v>174.02796010485372</v>
      </c>
      <c r="H628" s="2">
        <f ca="1">表格1[[#This Row],[第5年]]*(1+_xlfn.NORM.INV(RAND(),平均報酬率,平均標準差))</f>
        <v>197.80291497780158</v>
      </c>
      <c r="I628" s="2">
        <f ca="1">表格1[[#This Row],[第6年]]*(1+_xlfn.NORM.INV(RAND(),平均報酬率,平均標準差))</f>
        <v>230.67548150272157</v>
      </c>
      <c r="J628" s="2">
        <f ca="1">表格1[[#This Row],[第7年]]*(1+_xlfn.NORM.INV(RAND(),平均報酬率,平均標準差))</f>
        <v>226.90767497426174</v>
      </c>
      <c r="K628" s="2">
        <f ca="1">表格1[[#This Row],[第8年]]*(1+_xlfn.NORM.INV(RAND(),平均報酬率,平均標準差))</f>
        <v>256.49903496401174</v>
      </c>
      <c r="L628" s="2">
        <f ca="1">表格1[[#This Row],[第9年]]*(1+_xlfn.NORM.INV(RAND(),平均報酬率,平均標準差))</f>
        <v>248.70224357721875</v>
      </c>
    </row>
    <row r="629" spans="1:12" x14ac:dyDescent="0.25">
      <c r="A629" s="1">
        <v>601</v>
      </c>
      <c r="B629" s="1">
        <f t="shared" si="9"/>
        <v>100</v>
      </c>
      <c r="C629" s="2">
        <f ca="1">表格1[[#This Row],[期初]]*(1+_xlfn.NORM.INV(RAND(),平均報酬率,平均標準差))</f>
        <v>114.82790167656849</v>
      </c>
      <c r="D629" s="2">
        <f ca="1">表格1[[#This Row],[第1年]]*(1+_xlfn.NORM.INV(RAND(),平均報酬率,平均標準差))</f>
        <v>123.59121805068581</v>
      </c>
      <c r="E629" s="2">
        <f ca="1">表格1[[#This Row],[第2年]]*(1+_xlfn.NORM.INV(RAND(),平均報酬率,平均標準差))</f>
        <v>132.38548661099151</v>
      </c>
      <c r="F629" s="2">
        <f ca="1">表格1[[#This Row],[第3年]]*(1+_xlfn.NORM.INV(RAND(),平均報酬率,平均標準差))</f>
        <v>139.11413457511622</v>
      </c>
      <c r="G629" s="2">
        <f ca="1">表格1[[#This Row],[第4年]]*(1+_xlfn.NORM.INV(RAND(),平均報酬率,平均標準差))</f>
        <v>151.12903661859642</v>
      </c>
      <c r="H629" s="2">
        <f ca="1">表格1[[#This Row],[第5年]]*(1+_xlfn.NORM.INV(RAND(),平均報酬率,平均標準差))</f>
        <v>158.53716928118001</v>
      </c>
      <c r="I629" s="2">
        <f ca="1">表格1[[#This Row],[第6年]]*(1+_xlfn.NORM.INV(RAND(),平均報酬率,平均標準差))</f>
        <v>168.40017366474802</v>
      </c>
      <c r="J629" s="2">
        <f ca="1">表格1[[#This Row],[第7年]]*(1+_xlfn.NORM.INV(RAND(),平均報酬率,平均標準差))</f>
        <v>186.24893032435224</v>
      </c>
      <c r="K629" s="2">
        <f ca="1">表格1[[#This Row],[第8年]]*(1+_xlfn.NORM.INV(RAND(),平均報酬率,平均標準差))</f>
        <v>216.78638785094174</v>
      </c>
      <c r="L629" s="2">
        <f ca="1">表格1[[#This Row],[第9年]]*(1+_xlfn.NORM.INV(RAND(),平均報酬率,平均標準差))</f>
        <v>228.13729940805854</v>
      </c>
    </row>
    <row r="630" spans="1:12" x14ac:dyDescent="0.25">
      <c r="A630" s="1">
        <v>602</v>
      </c>
      <c r="B630" s="1">
        <f t="shared" si="9"/>
        <v>100</v>
      </c>
      <c r="C630" s="2">
        <f ca="1">表格1[[#This Row],[期初]]*(1+_xlfn.NORM.INV(RAND(),平均報酬率,平均標準差))</f>
        <v>107.4103333798425</v>
      </c>
      <c r="D630" s="2">
        <f ca="1">表格1[[#This Row],[第1年]]*(1+_xlfn.NORM.INV(RAND(),平均報酬率,平均標準差))</f>
        <v>112.68500079588365</v>
      </c>
      <c r="E630" s="2">
        <f ca="1">表格1[[#This Row],[第2年]]*(1+_xlfn.NORM.INV(RAND(),平均報酬率,平均標準差))</f>
        <v>122.98707315983707</v>
      </c>
      <c r="F630" s="2">
        <f ca="1">表格1[[#This Row],[第3年]]*(1+_xlfn.NORM.INV(RAND(),平均報酬率,平均標準差))</f>
        <v>143.01532795182811</v>
      </c>
      <c r="G630" s="2">
        <f ca="1">表格1[[#This Row],[第4年]]*(1+_xlfn.NORM.INV(RAND(),平均報酬率,平均標準差))</f>
        <v>162.78669710071128</v>
      </c>
      <c r="H630" s="2">
        <f ca="1">表格1[[#This Row],[第5年]]*(1+_xlfn.NORM.INV(RAND(),平均報酬率,平均標準差))</f>
        <v>182.02761466648784</v>
      </c>
      <c r="I630" s="2">
        <f ca="1">表格1[[#This Row],[第6年]]*(1+_xlfn.NORM.INV(RAND(),平均報酬率,平均標準差))</f>
        <v>209.97157545770239</v>
      </c>
      <c r="J630" s="2">
        <f ca="1">表格1[[#This Row],[第7年]]*(1+_xlfn.NORM.INV(RAND(),平均報酬率,平均標準差))</f>
        <v>235.50863650256139</v>
      </c>
      <c r="K630" s="2">
        <f ca="1">表格1[[#This Row],[第8年]]*(1+_xlfn.NORM.INV(RAND(),平均報酬率,平均標準差))</f>
        <v>236.26175839599793</v>
      </c>
      <c r="L630" s="2">
        <f ca="1">表格1[[#This Row],[第9年]]*(1+_xlfn.NORM.INV(RAND(),平均報酬率,平均標準差))</f>
        <v>259.48383997234333</v>
      </c>
    </row>
    <row r="631" spans="1:12" x14ac:dyDescent="0.25">
      <c r="A631" s="1">
        <v>603</v>
      </c>
      <c r="B631" s="1">
        <f t="shared" si="9"/>
        <v>100</v>
      </c>
      <c r="C631" s="2">
        <f ca="1">表格1[[#This Row],[期初]]*(1+_xlfn.NORM.INV(RAND(),平均報酬率,平均標準差))</f>
        <v>102.97271946450049</v>
      </c>
      <c r="D631" s="2">
        <f ca="1">表格1[[#This Row],[第1年]]*(1+_xlfn.NORM.INV(RAND(),平均報酬率,平均標準差))</f>
        <v>107.17493414343367</v>
      </c>
      <c r="E631" s="2">
        <f ca="1">表格1[[#This Row],[第2年]]*(1+_xlfn.NORM.INV(RAND(),平均報酬率,平均標準差))</f>
        <v>115.59265314552735</v>
      </c>
      <c r="F631" s="2">
        <f ca="1">表格1[[#This Row],[第3年]]*(1+_xlfn.NORM.INV(RAND(),平均報酬率,平均標準差))</f>
        <v>122.30362278805745</v>
      </c>
      <c r="G631" s="2">
        <f ca="1">表格1[[#This Row],[第4年]]*(1+_xlfn.NORM.INV(RAND(),平均報酬率,平均標準差))</f>
        <v>132.68722342493817</v>
      </c>
      <c r="H631" s="2">
        <f ca="1">表格1[[#This Row],[第5年]]*(1+_xlfn.NORM.INV(RAND(),平均報酬率,平均標準差))</f>
        <v>142.31517742607701</v>
      </c>
      <c r="I631" s="2">
        <f ca="1">表格1[[#This Row],[第6年]]*(1+_xlfn.NORM.INV(RAND(),平均報酬率,平均標準差))</f>
        <v>139.25529720888017</v>
      </c>
      <c r="J631" s="2">
        <f ca="1">表格1[[#This Row],[第7年]]*(1+_xlfn.NORM.INV(RAND(),平均報酬率,平均標準差))</f>
        <v>141.19199172435748</v>
      </c>
      <c r="K631" s="2">
        <f ca="1">表格1[[#This Row],[第8年]]*(1+_xlfn.NORM.INV(RAND(),平均報酬率,平均標準差))</f>
        <v>159.89107302700472</v>
      </c>
      <c r="L631" s="2">
        <f ca="1">表格1[[#This Row],[第9年]]*(1+_xlfn.NORM.INV(RAND(),平均報酬率,平均標準差))</f>
        <v>172.67220648152255</v>
      </c>
    </row>
    <row r="632" spans="1:12" x14ac:dyDescent="0.25">
      <c r="A632" s="1">
        <v>604</v>
      </c>
      <c r="B632" s="1">
        <f t="shared" si="9"/>
        <v>100</v>
      </c>
      <c r="C632" s="2">
        <f ca="1">表格1[[#This Row],[期初]]*(1+_xlfn.NORM.INV(RAND(),平均報酬率,平均標準差))</f>
        <v>104.99588478100486</v>
      </c>
      <c r="D632" s="2">
        <f ca="1">表格1[[#This Row],[第1年]]*(1+_xlfn.NORM.INV(RAND(),平均報酬率,平均標準差))</f>
        <v>112.08038695378636</v>
      </c>
      <c r="E632" s="2">
        <f ca="1">表格1[[#This Row],[第2年]]*(1+_xlfn.NORM.INV(RAND(),平均報酬率,平均標準差))</f>
        <v>118.40838449190646</v>
      </c>
      <c r="F632" s="2">
        <f ca="1">表格1[[#This Row],[第3年]]*(1+_xlfn.NORM.INV(RAND(),平均報酬率,平均標準差))</f>
        <v>130.33783854109245</v>
      </c>
      <c r="G632" s="2">
        <f ca="1">表格1[[#This Row],[第4年]]*(1+_xlfn.NORM.INV(RAND(),平均報酬率,平均標準差))</f>
        <v>143.5575434423813</v>
      </c>
      <c r="H632" s="2">
        <f ca="1">表格1[[#This Row],[第5年]]*(1+_xlfn.NORM.INV(RAND(),平均報酬率,平均標準差))</f>
        <v>161.12922015391524</v>
      </c>
      <c r="I632" s="2">
        <f ca="1">表格1[[#This Row],[第6年]]*(1+_xlfn.NORM.INV(RAND(),平均報酬率,平均標準差))</f>
        <v>177.04286391612158</v>
      </c>
      <c r="J632" s="2">
        <f ca="1">表格1[[#This Row],[第7年]]*(1+_xlfn.NORM.INV(RAND(),平均報酬率,平均標準差))</f>
        <v>201.936618669583</v>
      </c>
      <c r="K632" s="2">
        <f ca="1">表格1[[#This Row],[第8年]]*(1+_xlfn.NORM.INV(RAND(),平均報酬率,平均標準差))</f>
        <v>206.73542771171995</v>
      </c>
      <c r="L632" s="2">
        <f ca="1">表格1[[#This Row],[第9年]]*(1+_xlfn.NORM.INV(RAND(),平均報酬率,平均標準差))</f>
        <v>227.59070510707946</v>
      </c>
    </row>
    <row r="633" spans="1:12" x14ac:dyDescent="0.25">
      <c r="A633" s="1">
        <v>605</v>
      </c>
      <c r="B633" s="1">
        <f t="shared" si="9"/>
        <v>100</v>
      </c>
      <c r="C633" s="2">
        <f ca="1">表格1[[#This Row],[期初]]*(1+_xlfn.NORM.INV(RAND(),平均報酬率,平均標準差))</f>
        <v>112.42496297755903</v>
      </c>
      <c r="D633" s="2">
        <f ca="1">表格1[[#This Row],[第1年]]*(1+_xlfn.NORM.INV(RAND(),平均報酬率,平均標準差))</f>
        <v>118.90257409465377</v>
      </c>
      <c r="E633" s="2">
        <f ca="1">表格1[[#This Row],[第2年]]*(1+_xlfn.NORM.INV(RAND(),平均報酬率,平均標準差))</f>
        <v>131.49928092445646</v>
      </c>
      <c r="F633" s="2">
        <f ca="1">表格1[[#This Row],[第3年]]*(1+_xlfn.NORM.INV(RAND(),平均報酬率,平均標準差))</f>
        <v>144.40865134926744</v>
      </c>
      <c r="G633" s="2">
        <f ca="1">表格1[[#This Row],[第4年]]*(1+_xlfn.NORM.INV(RAND(),平均報酬率,平均標準差))</f>
        <v>153.88941641717378</v>
      </c>
      <c r="H633" s="2">
        <f ca="1">表格1[[#This Row],[第5年]]*(1+_xlfn.NORM.INV(RAND(),平均報酬率,平均標準差))</f>
        <v>171.68540244526778</v>
      </c>
      <c r="I633" s="2">
        <f ca="1">表格1[[#This Row],[第6年]]*(1+_xlfn.NORM.INV(RAND(),平均報酬率,平均標準差))</f>
        <v>201.47567950384189</v>
      </c>
      <c r="J633" s="2">
        <f ca="1">表格1[[#This Row],[第7年]]*(1+_xlfn.NORM.INV(RAND(),平均報酬率,平均標準差))</f>
        <v>214.82872155212624</v>
      </c>
      <c r="K633" s="2">
        <f ca="1">表格1[[#This Row],[第8年]]*(1+_xlfn.NORM.INV(RAND(),平均報酬率,平均標準差))</f>
        <v>222.02800724278242</v>
      </c>
      <c r="L633" s="2">
        <f ca="1">表格1[[#This Row],[第9年]]*(1+_xlfn.NORM.INV(RAND(),平均報酬率,平均標準差))</f>
        <v>268.32113852093403</v>
      </c>
    </row>
    <row r="634" spans="1:12" x14ac:dyDescent="0.25">
      <c r="A634" s="1">
        <v>606</v>
      </c>
      <c r="B634" s="1">
        <f t="shared" si="9"/>
        <v>100</v>
      </c>
      <c r="C634" s="2">
        <f ca="1">表格1[[#This Row],[期初]]*(1+_xlfn.NORM.INV(RAND(),平均報酬率,平均標準差))</f>
        <v>117.29042907847249</v>
      </c>
      <c r="D634" s="2">
        <f ca="1">表格1[[#This Row],[第1年]]*(1+_xlfn.NORM.INV(RAND(),平均報酬率,平均標準差))</f>
        <v>120.73032451799749</v>
      </c>
      <c r="E634" s="2">
        <f ca="1">表格1[[#This Row],[第2年]]*(1+_xlfn.NORM.INV(RAND(),平均報酬率,平均標準差))</f>
        <v>130.81077245723517</v>
      </c>
      <c r="F634" s="2">
        <f ca="1">表格1[[#This Row],[第3年]]*(1+_xlfn.NORM.INV(RAND(),平均報酬率,平均標準差))</f>
        <v>139.91009325476182</v>
      </c>
      <c r="G634" s="2">
        <f ca="1">表格1[[#This Row],[第4年]]*(1+_xlfn.NORM.INV(RAND(),平均報酬率,平均標準差))</f>
        <v>152.5555887133693</v>
      </c>
      <c r="H634" s="2">
        <f ca="1">表格1[[#This Row],[第5年]]*(1+_xlfn.NORM.INV(RAND(),平均報酬率,平均標準差))</f>
        <v>164.46512455979124</v>
      </c>
      <c r="I634" s="2">
        <f ca="1">表格1[[#This Row],[第6年]]*(1+_xlfn.NORM.INV(RAND(),平均報酬率,平均標準差))</f>
        <v>180.07022405670887</v>
      </c>
      <c r="J634" s="2">
        <f ca="1">表格1[[#This Row],[第7年]]*(1+_xlfn.NORM.INV(RAND(),平均報酬率,平均標準差))</f>
        <v>202.38358202514576</v>
      </c>
      <c r="K634" s="2">
        <f ca="1">表格1[[#This Row],[第8年]]*(1+_xlfn.NORM.INV(RAND(),平均報酬率,平均標準差))</f>
        <v>201.95627971346752</v>
      </c>
      <c r="L634" s="2">
        <f ca="1">表格1[[#This Row],[第9年]]*(1+_xlfn.NORM.INV(RAND(),平均報酬率,平均標準差))</f>
        <v>211.03361523929738</v>
      </c>
    </row>
    <row r="635" spans="1:12" x14ac:dyDescent="0.25">
      <c r="A635" s="1">
        <v>607</v>
      </c>
      <c r="B635" s="1">
        <f t="shared" si="9"/>
        <v>100</v>
      </c>
      <c r="C635" s="2">
        <f ca="1">表格1[[#This Row],[期初]]*(1+_xlfn.NORM.INV(RAND(),平均報酬率,平均標準差))</f>
        <v>106.31761103471223</v>
      </c>
      <c r="D635" s="2">
        <f ca="1">表格1[[#This Row],[第1年]]*(1+_xlfn.NORM.INV(RAND(),平均報酬率,平均標準差))</f>
        <v>104.8443099351736</v>
      </c>
      <c r="E635" s="2">
        <f ca="1">表格1[[#This Row],[第2年]]*(1+_xlfn.NORM.INV(RAND(),平均報酬率,平均標準差))</f>
        <v>118.96843908069803</v>
      </c>
      <c r="F635" s="2">
        <f ca="1">表格1[[#This Row],[第3年]]*(1+_xlfn.NORM.INV(RAND(),平均報酬率,平均標準差))</f>
        <v>128.26145888070755</v>
      </c>
      <c r="G635" s="2">
        <f ca="1">表格1[[#This Row],[第4年]]*(1+_xlfn.NORM.INV(RAND(),平均報酬率,平均標準差))</f>
        <v>133.22577301828994</v>
      </c>
      <c r="H635" s="2">
        <f ca="1">表格1[[#This Row],[第5年]]*(1+_xlfn.NORM.INV(RAND(),平均報酬率,平均標準差))</f>
        <v>140.86098130009026</v>
      </c>
      <c r="I635" s="2">
        <f ca="1">表格1[[#This Row],[第6年]]*(1+_xlfn.NORM.INV(RAND(),平均報酬率,平均標準差))</f>
        <v>136.19824478062077</v>
      </c>
      <c r="J635" s="2">
        <f ca="1">表格1[[#This Row],[第7年]]*(1+_xlfn.NORM.INV(RAND(),平均報酬率,平均標準差))</f>
        <v>149.99116086610849</v>
      </c>
      <c r="K635" s="2">
        <f ca="1">表格1[[#This Row],[第8年]]*(1+_xlfn.NORM.INV(RAND(),平均報酬率,平均標準差))</f>
        <v>157.28104824669558</v>
      </c>
      <c r="L635" s="2">
        <f ca="1">表格1[[#This Row],[第9年]]*(1+_xlfn.NORM.INV(RAND(),平均報酬率,平均標準差))</f>
        <v>157.51359360136016</v>
      </c>
    </row>
    <row r="636" spans="1:12" x14ac:dyDescent="0.25">
      <c r="A636" s="1">
        <v>608</v>
      </c>
      <c r="B636" s="1">
        <f t="shared" si="9"/>
        <v>100</v>
      </c>
      <c r="C636" s="2">
        <f ca="1">表格1[[#This Row],[期初]]*(1+_xlfn.NORM.INV(RAND(),平均報酬率,平均標準差))</f>
        <v>98.605485504781072</v>
      </c>
      <c r="D636" s="2">
        <f ca="1">表格1[[#This Row],[第1年]]*(1+_xlfn.NORM.INV(RAND(),平均報酬率,平均標準差))</f>
        <v>110.8303292860145</v>
      </c>
      <c r="E636" s="2">
        <f ca="1">表格1[[#This Row],[第2年]]*(1+_xlfn.NORM.INV(RAND(),平均報酬率,平均標準差))</f>
        <v>120.87069797375119</v>
      </c>
      <c r="F636" s="2">
        <f ca="1">表格1[[#This Row],[第3年]]*(1+_xlfn.NORM.INV(RAND(),平均報酬率,平均標準差))</f>
        <v>121.47718045191904</v>
      </c>
      <c r="G636" s="2">
        <f ca="1">表格1[[#This Row],[第4年]]*(1+_xlfn.NORM.INV(RAND(),平均報酬率,平均標準差))</f>
        <v>133.05325544775727</v>
      </c>
      <c r="H636" s="2">
        <f ca="1">表格1[[#This Row],[第5年]]*(1+_xlfn.NORM.INV(RAND(),平均報酬率,平均標準差))</f>
        <v>138.75896243683925</v>
      </c>
      <c r="I636" s="2">
        <f ca="1">表格1[[#This Row],[第6年]]*(1+_xlfn.NORM.INV(RAND(),平均報酬率,平均標準差))</f>
        <v>153.45242615882364</v>
      </c>
      <c r="J636" s="2">
        <f ca="1">表格1[[#This Row],[第7年]]*(1+_xlfn.NORM.INV(RAND(),平均報酬率,平均標準差))</f>
        <v>178.3900754058927</v>
      </c>
      <c r="K636" s="2">
        <f ca="1">表格1[[#This Row],[第8年]]*(1+_xlfn.NORM.INV(RAND(),平均報酬率,平均標準差))</f>
        <v>177.88686586092643</v>
      </c>
      <c r="L636" s="2">
        <f ca="1">表格1[[#This Row],[第9年]]*(1+_xlfn.NORM.INV(RAND(),平均報酬率,平均標準差))</f>
        <v>186.93233694387007</v>
      </c>
    </row>
    <row r="637" spans="1:12" x14ac:dyDescent="0.25">
      <c r="A637" s="1">
        <v>609</v>
      </c>
      <c r="B637" s="1">
        <f t="shared" si="9"/>
        <v>100</v>
      </c>
      <c r="C637" s="2">
        <f ca="1">表格1[[#This Row],[期初]]*(1+_xlfn.NORM.INV(RAND(),平均報酬率,平均標準差))</f>
        <v>115.10556926746658</v>
      </c>
      <c r="D637" s="2">
        <f ca="1">表格1[[#This Row],[第1年]]*(1+_xlfn.NORM.INV(RAND(),平均報酬率,平均標準差))</f>
        <v>117.43188782244576</v>
      </c>
      <c r="E637" s="2">
        <f ca="1">表格1[[#This Row],[第2年]]*(1+_xlfn.NORM.INV(RAND(),平均報酬率,平均標準差))</f>
        <v>128.12029337837902</v>
      </c>
      <c r="F637" s="2">
        <f ca="1">表格1[[#This Row],[第3年]]*(1+_xlfn.NORM.INV(RAND(),平均報酬率,平均標準差))</f>
        <v>119.06239150802435</v>
      </c>
      <c r="G637" s="2">
        <f ca="1">表格1[[#This Row],[第4年]]*(1+_xlfn.NORM.INV(RAND(),平均報酬率,平均標準差))</f>
        <v>129.65885017992943</v>
      </c>
      <c r="H637" s="2">
        <f ca="1">表格1[[#This Row],[第5年]]*(1+_xlfn.NORM.INV(RAND(),平均報酬率,平均標準差))</f>
        <v>129.20205536359322</v>
      </c>
      <c r="I637" s="2">
        <f ca="1">表格1[[#This Row],[第6年]]*(1+_xlfn.NORM.INV(RAND(),平均報酬率,平均標準差))</f>
        <v>144.54703880957771</v>
      </c>
      <c r="J637" s="2">
        <f ca="1">表格1[[#This Row],[第7年]]*(1+_xlfn.NORM.INV(RAND(),平均報酬率,平均標準差))</f>
        <v>151.20321665385015</v>
      </c>
      <c r="K637" s="2">
        <f ca="1">表格1[[#This Row],[第8年]]*(1+_xlfn.NORM.INV(RAND(),平均報酬率,平均標準差))</f>
        <v>163.2087444632927</v>
      </c>
      <c r="L637" s="2">
        <f ca="1">表格1[[#This Row],[第9年]]*(1+_xlfn.NORM.INV(RAND(),平均報酬率,平均標準差))</f>
        <v>189.62114964571171</v>
      </c>
    </row>
    <row r="638" spans="1:12" x14ac:dyDescent="0.25">
      <c r="A638" s="1">
        <v>610</v>
      </c>
      <c r="B638" s="1">
        <f t="shared" si="9"/>
        <v>100</v>
      </c>
      <c r="C638" s="2">
        <f ca="1">表格1[[#This Row],[期初]]*(1+_xlfn.NORM.INV(RAND(),平均報酬率,平均標準差))</f>
        <v>96.789354067599504</v>
      </c>
      <c r="D638" s="2">
        <f ca="1">表格1[[#This Row],[第1年]]*(1+_xlfn.NORM.INV(RAND(),平均報酬率,平均標準差))</f>
        <v>110.47223644020393</v>
      </c>
      <c r="E638" s="2">
        <f ca="1">表格1[[#This Row],[第2年]]*(1+_xlfn.NORM.INV(RAND(),平均報酬率,平均標準差))</f>
        <v>122.07147669275342</v>
      </c>
      <c r="F638" s="2">
        <f ca="1">表格1[[#This Row],[第3年]]*(1+_xlfn.NORM.INV(RAND(),平均報酬率,平均標準差))</f>
        <v>129.26046200860398</v>
      </c>
      <c r="G638" s="2">
        <f ca="1">表格1[[#This Row],[第4年]]*(1+_xlfn.NORM.INV(RAND(),平均報酬率,平均標準差))</f>
        <v>147.73913367182101</v>
      </c>
      <c r="H638" s="2">
        <f ca="1">表格1[[#This Row],[第5年]]*(1+_xlfn.NORM.INV(RAND(),平均報酬率,平均標準差))</f>
        <v>166.71033151234766</v>
      </c>
      <c r="I638" s="2">
        <f ca="1">表格1[[#This Row],[第6年]]*(1+_xlfn.NORM.INV(RAND(),平均報酬率,平均標準差))</f>
        <v>174.22526054160025</v>
      </c>
      <c r="J638" s="2">
        <f ca="1">表格1[[#This Row],[第7年]]*(1+_xlfn.NORM.INV(RAND(),平均報酬率,平均標準差))</f>
        <v>181.10036784527784</v>
      </c>
      <c r="K638" s="2">
        <f ca="1">表格1[[#This Row],[第8年]]*(1+_xlfn.NORM.INV(RAND(),平均報酬率,平均標準差))</f>
        <v>213.38528846884549</v>
      </c>
      <c r="L638" s="2">
        <f ca="1">表格1[[#This Row],[第9年]]*(1+_xlfn.NORM.INV(RAND(),平均報酬率,平均標準差))</f>
        <v>233.48486847817205</v>
      </c>
    </row>
    <row r="639" spans="1:12" x14ac:dyDescent="0.25">
      <c r="A639" s="1">
        <v>611</v>
      </c>
      <c r="B639" s="1">
        <f t="shared" si="9"/>
        <v>100</v>
      </c>
      <c r="C639" s="2">
        <f ca="1">表格1[[#This Row],[期初]]*(1+_xlfn.NORM.INV(RAND(),平均報酬率,平均標準差))</f>
        <v>105.49255623281894</v>
      </c>
      <c r="D639" s="2">
        <f ca="1">表格1[[#This Row],[第1年]]*(1+_xlfn.NORM.INV(RAND(),平均報酬率,平均標準差))</f>
        <v>123.2597632717256</v>
      </c>
      <c r="E639" s="2">
        <f ca="1">表格1[[#This Row],[第2年]]*(1+_xlfn.NORM.INV(RAND(),平均報酬率,平均標準差))</f>
        <v>133.34362968491058</v>
      </c>
      <c r="F639" s="2">
        <f ca="1">表格1[[#This Row],[第3年]]*(1+_xlfn.NORM.INV(RAND(),平均報酬率,平均標準差))</f>
        <v>147.84836245187267</v>
      </c>
      <c r="G639" s="2">
        <f ca="1">表格1[[#This Row],[第4年]]*(1+_xlfn.NORM.INV(RAND(),平均報酬率,平均標準差))</f>
        <v>156.15940070075777</v>
      </c>
      <c r="H639" s="2">
        <f ca="1">表格1[[#This Row],[第5年]]*(1+_xlfn.NORM.INV(RAND(),平均報酬率,平均標準差))</f>
        <v>167.30043945867757</v>
      </c>
      <c r="I639" s="2">
        <f ca="1">表格1[[#This Row],[第6年]]*(1+_xlfn.NORM.INV(RAND(),平均報酬率,平均標準差))</f>
        <v>155.77600442855234</v>
      </c>
      <c r="J639" s="2">
        <f ca="1">表格1[[#This Row],[第7年]]*(1+_xlfn.NORM.INV(RAND(),平均報酬率,平均標準差))</f>
        <v>163.0266305314214</v>
      </c>
      <c r="K639" s="2">
        <f ca="1">表格1[[#This Row],[第8年]]*(1+_xlfn.NORM.INV(RAND(),平均報酬率,平均標準差))</f>
        <v>176.66986826012899</v>
      </c>
      <c r="L639" s="2">
        <f ca="1">表格1[[#This Row],[第9年]]*(1+_xlfn.NORM.INV(RAND(),平均報酬率,平均標準差))</f>
        <v>189.21403489838019</v>
      </c>
    </row>
    <row r="640" spans="1:12" x14ac:dyDescent="0.25">
      <c r="A640" s="1">
        <v>612</v>
      </c>
      <c r="B640" s="1">
        <f t="shared" si="9"/>
        <v>100</v>
      </c>
      <c r="C640" s="2">
        <f ca="1">表格1[[#This Row],[期初]]*(1+_xlfn.NORM.INV(RAND(),平均報酬率,平均標準差))</f>
        <v>105.76012339047467</v>
      </c>
      <c r="D640" s="2">
        <f ca="1">表格1[[#This Row],[第1年]]*(1+_xlfn.NORM.INV(RAND(),平均報酬率,平均標準差))</f>
        <v>117.26702921714349</v>
      </c>
      <c r="E640" s="2">
        <f ca="1">表格1[[#This Row],[第2年]]*(1+_xlfn.NORM.INV(RAND(),平均報酬率,平均標準差))</f>
        <v>128.83763659126581</v>
      </c>
      <c r="F640" s="2">
        <f ca="1">表格1[[#This Row],[第3年]]*(1+_xlfn.NORM.INV(RAND(),平均報酬率,平均標準差))</f>
        <v>141.65409718750203</v>
      </c>
      <c r="G640" s="2">
        <f ca="1">表格1[[#This Row],[第4年]]*(1+_xlfn.NORM.INV(RAND(),平均報酬率,平均標準差))</f>
        <v>152.9547987128847</v>
      </c>
      <c r="H640" s="2">
        <f ca="1">表格1[[#This Row],[第5年]]*(1+_xlfn.NORM.INV(RAND(),平均報酬率,平均標準差))</f>
        <v>166.91223983605769</v>
      </c>
      <c r="I640" s="2">
        <f ca="1">表格1[[#This Row],[第6年]]*(1+_xlfn.NORM.INV(RAND(),平均報酬率,平均標準差))</f>
        <v>172.09513064048642</v>
      </c>
      <c r="J640" s="2">
        <f ca="1">表格1[[#This Row],[第7年]]*(1+_xlfn.NORM.INV(RAND(),平均報酬率,平均標準差))</f>
        <v>200.05866971599809</v>
      </c>
      <c r="K640" s="2">
        <f ca="1">表格1[[#This Row],[第8年]]*(1+_xlfn.NORM.INV(RAND(),平均報酬率,平均標準差))</f>
        <v>208.27762906069381</v>
      </c>
      <c r="L640" s="2">
        <f ca="1">表格1[[#This Row],[第9年]]*(1+_xlfn.NORM.INV(RAND(),平均報酬率,平均標準差))</f>
        <v>238.1150955921529</v>
      </c>
    </row>
    <row r="641" spans="1:12" x14ac:dyDescent="0.25">
      <c r="A641" s="1">
        <v>613</v>
      </c>
      <c r="B641" s="1">
        <f t="shared" si="9"/>
        <v>100</v>
      </c>
      <c r="C641" s="2">
        <f ca="1">表格1[[#This Row],[期初]]*(1+_xlfn.NORM.INV(RAND(),平均報酬率,平均標準差))</f>
        <v>97.293637637809084</v>
      </c>
      <c r="D641" s="2">
        <f ca="1">表格1[[#This Row],[第1年]]*(1+_xlfn.NORM.INV(RAND(),平均報酬率,平均標準差))</f>
        <v>97.928765262490046</v>
      </c>
      <c r="E641" s="2">
        <f ca="1">表格1[[#This Row],[第2年]]*(1+_xlfn.NORM.INV(RAND(),平均報酬率,平均標準差))</f>
        <v>104.01923341729753</v>
      </c>
      <c r="F641" s="2">
        <f ca="1">表格1[[#This Row],[第3年]]*(1+_xlfn.NORM.INV(RAND(),平均報酬率,平均標準差))</f>
        <v>104.63226511046766</v>
      </c>
      <c r="G641" s="2">
        <f ca="1">表格1[[#This Row],[第4年]]*(1+_xlfn.NORM.INV(RAND(),平均報酬率,平均標準差))</f>
        <v>111.07089701945826</v>
      </c>
      <c r="H641" s="2">
        <f ca="1">表格1[[#This Row],[第5年]]*(1+_xlfn.NORM.INV(RAND(),平均報酬率,平均標準差))</f>
        <v>121.20377451661662</v>
      </c>
      <c r="I641" s="2">
        <f ca="1">表格1[[#This Row],[第6年]]*(1+_xlfn.NORM.INV(RAND(),平均報酬率,平均標準差))</f>
        <v>139.87066220102196</v>
      </c>
      <c r="J641" s="2">
        <f ca="1">表格1[[#This Row],[第7年]]*(1+_xlfn.NORM.INV(RAND(),平均報酬率,平均標準差))</f>
        <v>150.98196904020102</v>
      </c>
      <c r="K641" s="2">
        <f ca="1">表格1[[#This Row],[第8年]]*(1+_xlfn.NORM.INV(RAND(),平均報酬率,平均標準差))</f>
        <v>147.036710072473</v>
      </c>
      <c r="L641" s="2">
        <f ca="1">表格1[[#This Row],[第9年]]*(1+_xlfn.NORM.INV(RAND(),平均報酬率,平均標準差))</f>
        <v>160.77408015248807</v>
      </c>
    </row>
    <row r="642" spans="1:12" x14ac:dyDescent="0.25">
      <c r="A642" s="1">
        <v>614</v>
      </c>
      <c r="B642" s="1">
        <f t="shared" si="9"/>
        <v>100</v>
      </c>
      <c r="C642" s="2">
        <f ca="1">表格1[[#This Row],[期初]]*(1+_xlfn.NORM.INV(RAND(),平均報酬率,平均標準差))</f>
        <v>111.6775102271465</v>
      </c>
      <c r="D642" s="2">
        <f ca="1">表格1[[#This Row],[第1年]]*(1+_xlfn.NORM.INV(RAND(),平均報酬率,平均標準差))</f>
        <v>128.14811416116947</v>
      </c>
      <c r="E642" s="2">
        <f ca="1">表格1[[#This Row],[第2年]]*(1+_xlfn.NORM.INV(RAND(),平均報酬率,平均標準差))</f>
        <v>123.72624719066168</v>
      </c>
      <c r="F642" s="2">
        <f ca="1">表格1[[#This Row],[第3年]]*(1+_xlfn.NORM.INV(RAND(),平均報酬率,平均標準差))</f>
        <v>131.51610808356267</v>
      </c>
      <c r="G642" s="2">
        <f ca="1">表格1[[#This Row],[第4年]]*(1+_xlfn.NORM.INV(RAND(),平均報酬率,平均標準差))</f>
        <v>142.33250076698593</v>
      </c>
      <c r="H642" s="2">
        <f ca="1">表格1[[#This Row],[第5年]]*(1+_xlfn.NORM.INV(RAND(),平均報酬率,平均標準差))</f>
        <v>145.71984193410745</v>
      </c>
      <c r="I642" s="2">
        <f ca="1">表格1[[#This Row],[第6年]]*(1+_xlfn.NORM.INV(RAND(),平均報酬率,平均標準差))</f>
        <v>166.57703512703313</v>
      </c>
      <c r="J642" s="2">
        <f ca="1">表格1[[#This Row],[第7年]]*(1+_xlfn.NORM.INV(RAND(),平均報酬率,平均標準差))</f>
        <v>169.09821129736304</v>
      </c>
      <c r="K642" s="2">
        <f ca="1">表格1[[#This Row],[第8年]]*(1+_xlfn.NORM.INV(RAND(),平均報酬率,平均標準差))</f>
        <v>188.93675170200606</v>
      </c>
      <c r="L642" s="2">
        <f ca="1">表格1[[#This Row],[第9年]]*(1+_xlfn.NORM.INV(RAND(),平均報酬率,平均標準差))</f>
        <v>221.84232896383043</v>
      </c>
    </row>
    <row r="643" spans="1:12" x14ac:dyDescent="0.25">
      <c r="A643" s="1">
        <v>615</v>
      </c>
      <c r="B643" s="1">
        <f t="shared" si="9"/>
        <v>100</v>
      </c>
      <c r="C643" s="2">
        <f ca="1">表格1[[#This Row],[期初]]*(1+_xlfn.NORM.INV(RAND(),平均報酬率,平均標準差))</f>
        <v>108.17113644186654</v>
      </c>
      <c r="D643" s="2">
        <f ca="1">表格1[[#This Row],[第1年]]*(1+_xlfn.NORM.INV(RAND(),平均報酬率,平均標準差))</f>
        <v>114.40032112622401</v>
      </c>
      <c r="E643" s="2">
        <f ca="1">表格1[[#This Row],[第2年]]*(1+_xlfn.NORM.INV(RAND(),平均報酬率,平均標準差))</f>
        <v>131.009384123643</v>
      </c>
      <c r="F643" s="2">
        <f ca="1">表格1[[#This Row],[第3年]]*(1+_xlfn.NORM.INV(RAND(),平均報酬率,平均標準差))</f>
        <v>133.31283616672343</v>
      </c>
      <c r="G643" s="2">
        <f ca="1">表格1[[#This Row],[第4年]]*(1+_xlfn.NORM.INV(RAND(),平均報酬率,平均標準差))</f>
        <v>141.54202159842484</v>
      </c>
      <c r="H643" s="2">
        <f ca="1">表格1[[#This Row],[第5年]]*(1+_xlfn.NORM.INV(RAND(),平均報酬率,平均標準差))</f>
        <v>156.57632621670726</v>
      </c>
      <c r="I643" s="2">
        <f ca="1">表格1[[#This Row],[第6年]]*(1+_xlfn.NORM.INV(RAND(),平均報酬率,平均標準差))</f>
        <v>178.95819128815333</v>
      </c>
      <c r="J643" s="2">
        <f ca="1">表格1[[#This Row],[第7年]]*(1+_xlfn.NORM.INV(RAND(),平均報酬率,平均標準差))</f>
        <v>184.75980736257594</v>
      </c>
      <c r="K643" s="2">
        <f ca="1">表格1[[#This Row],[第8年]]*(1+_xlfn.NORM.INV(RAND(),平均報酬率,平均標準差))</f>
        <v>198.54441413767572</v>
      </c>
      <c r="L643" s="2">
        <f ca="1">表格1[[#This Row],[第9年]]*(1+_xlfn.NORM.INV(RAND(),平均報酬率,平均標準差))</f>
        <v>227.41056406610267</v>
      </c>
    </row>
    <row r="644" spans="1:12" x14ac:dyDescent="0.25">
      <c r="A644" s="1">
        <v>616</v>
      </c>
      <c r="B644" s="1">
        <f t="shared" si="9"/>
        <v>100</v>
      </c>
      <c r="C644" s="2">
        <f ca="1">表格1[[#This Row],[期初]]*(1+_xlfn.NORM.INV(RAND(),平均報酬率,平均標準差))</f>
        <v>114.49791040588204</v>
      </c>
      <c r="D644" s="2">
        <f ca="1">表格1[[#This Row],[第1年]]*(1+_xlfn.NORM.INV(RAND(),平均報酬率,平均標準差))</f>
        <v>119.5677160287138</v>
      </c>
      <c r="E644" s="2">
        <f ca="1">表格1[[#This Row],[第2年]]*(1+_xlfn.NORM.INV(RAND(),平均報酬率,平均標準差))</f>
        <v>137.18403150734025</v>
      </c>
      <c r="F644" s="2">
        <f ca="1">表格1[[#This Row],[第3年]]*(1+_xlfn.NORM.INV(RAND(),平均報酬率,平均標準差))</f>
        <v>137.78586249779138</v>
      </c>
      <c r="G644" s="2">
        <f ca="1">表格1[[#This Row],[第4年]]*(1+_xlfn.NORM.INV(RAND(),平均報酬率,平均標準差))</f>
        <v>148.40956632048841</v>
      </c>
      <c r="H644" s="2">
        <f ca="1">表格1[[#This Row],[第5年]]*(1+_xlfn.NORM.INV(RAND(),平均報酬率,平均標準差))</f>
        <v>168.03535360269947</v>
      </c>
      <c r="I644" s="2">
        <f ca="1">表格1[[#This Row],[第6年]]*(1+_xlfn.NORM.INV(RAND(),平均報酬率,平均標準差))</f>
        <v>183.4920779440717</v>
      </c>
      <c r="J644" s="2">
        <f ca="1">表格1[[#This Row],[第7年]]*(1+_xlfn.NORM.INV(RAND(),平均報酬率,平均標準差))</f>
        <v>209.97019927944555</v>
      </c>
      <c r="K644" s="2">
        <f ca="1">表格1[[#This Row],[第8年]]*(1+_xlfn.NORM.INV(RAND(),平均報酬率,平均標準差))</f>
        <v>222.66896742464886</v>
      </c>
      <c r="L644" s="2">
        <f ca="1">表格1[[#This Row],[第9年]]*(1+_xlfn.NORM.INV(RAND(),平均報酬率,平均標準差))</f>
        <v>235.90944388068843</v>
      </c>
    </row>
    <row r="645" spans="1:12" x14ac:dyDescent="0.25">
      <c r="A645" s="1">
        <v>617</v>
      </c>
      <c r="B645" s="1">
        <f t="shared" si="9"/>
        <v>100</v>
      </c>
      <c r="C645" s="2">
        <f ca="1">表格1[[#This Row],[期初]]*(1+_xlfn.NORM.INV(RAND(),平均報酬率,平均標準差))</f>
        <v>104.10589140148923</v>
      </c>
      <c r="D645" s="2">
        <f ca="1">表格1[[#This Row],[第1年]]*(1+_xlfn.NORM.INV(RAND(),平均報酬率,平均標準差))</f>
        <v>118.74004204086326</v>
      </c>
      <c r="E645" s="2">
        <f ca="1">表格1[[#This Row],[第2年]]*(1+_xlfn.NORM.INV(RAND(),平均報酬率,平均標準差))</f>
        <v>126.16289697030389</v>
      </c>
      <c r="F645" s="2">
        <f ca="1">表格1[[#This Row],[第3年]]*(1+_xlfn.NORM.INV(RAND(),平均報酬率,平均標準差))</f>
        <v>146.72529527170883</v>
      </c>
      <c r="G645" s="2">
        <f ca="1">表格1[[#This Row],[第4年]]*(1+_xlfn.NORM.INV(RAND(),平均報酬率,平均標準差))</f>
        <v>158.08615427660027</v>
      </c>
      <c r="H645" s="2">
        <f ca="1">表格1[[#This Row],[第5年]]*(1+_xlfn.NORM.INV(RAND(),平均報酬率,平均標準差))</f>
        <v>176.90217103833581</v>
      </c>
      <c r="I645" s="2">
        <f ca="1">表格1[[#This Row],[第6年]]*(1+_xlfn.NORM.INV(RAND(),平均報酬率,平均標準差))</f>
        <v>198.81677963795542</v>
      </c>
      <c r="J645" s="2">
        <f ca="1">表格1[[#This Row],[第7年]]*(1+_xlfn.NORM.INV(RAND(),平均報酬率,平均標準差))</f>
        <v>195.61190404695253</v>
      </c>
      <c r="K645" s="2">
        <f ca="1">表格1[[#This Row],[第8年]]*(1+_xlfn.NORM.INV(RAND(),平均報酬率,平均標準差))</f>
        <v>220.58083002311437</v>
      </c>
      <c r="L645" s="2">
        <f ca="1">表格1[[#This Row],[第9年]]*(1+_xlfn.NORM.INV(RAND(),平均報酬率,平均標準差))</f>
        <v>227.28800967385976</v>
      </c>
    </row>
    <row r="646" spans="1:12" x14ac:dyDescent="0.25">
      <c r="A646" s="1">
        <v>618</v>
      </c>
      <c r="B646" s="1">
        <f t="shared" si="9"/>
        <v>100</v>
      </c>
      <c r="C646" s="2">
        <f ca="1">表格1[[#This Row],[期初]]*(1+_xlfn.NORM.INV(RAND(),平均報酬率,平均標準差))</f>
        <v>98.21515229235581</v>
      </c>
      <c r="D646" s="2">
        <f ca="1">表格1[[#This Row],[第1年]]*(1+_xlfn.NORM.INV(RAND(),平均報酬率,平均標準差))</f>
        <v>103.81809954268007</v>
      </c>
      <c r="E646" s="2">
        <f ca="1">表格1[[#This Row],[第2年]]*(1+_xlfn.NORM.INV(RAND(),平均報酬率,平均標準差))</f>
        <v>118.84658384781224</v>
      </c>
      <c r="F646" s="2">
        <f ca="1">表格1[[#This Row],[第3年]]*(1+_xlfn.NORM.INV(RAND(),平均報酬率,平均標準差))</f>
        <v>122.59192027816441</v>
      </c>
      <c r="G646" s="2">
        <f ca="1">表格1[[#This Row],[第4年]]*(1+_xlfn.NORM.INV(RAND(),平均報酬率,平均標準差))</f>
        <v>123.97268519303469</v>
      </c>
      <c r="H646" s="2">
        <f ca="1">表格1[[#This Row],[第5年]]*(1+_xlfn.NORM.INV(RAND(),平均報酬率,平均標準差))</f>
        <v>134.24300755990907</v>
      </c>
      <c r="I646" s="2">
        <f ca="1">表格1[[#This Row],[第6年]]*(1+_xlfn.NORM.INV(RAND(),平均報酬率,平均標準差))</f>
        <v>132.07585028728056</v>
      </c>
      <c r="J646" s="2">
        <f ca="1">表格1[[#This Row],[第7年]]*(1+_xlfn.NORM.INV(RAND(),平均報酬率,平均標準差))</f>
        <v>135.13840319908462</v>
      </c>
      <c r="K646" s="2">
        <f ca="1">表格1[[#This Row],[第8年]]*(1+_xlfn.NORM.INV(RAND(),平均報酬率,平均標準差))</f>
        <v>153.84450113102938</v>
      </c>
      <c r="L646" s="2">
        <f ca="1">表格1[[#This Row],[第9年]]*(1+_xlfn.NORM.INV(RAND(),平均報酬率,平均標準差))</f>
        <v>158.44740586280236</v>
      </c>
    </row>
    <row r="647" spans="1:12" x14ac:dyDescent="0.25">
      <c r="A647" s="1">
        <v>619</v>
      </c>
      <c r="B647" s="1">
        <f t="shared" si="9"/>
        <v>100</v>
      </c>
      <c r="C647" s="2">
        <f ca="1">表格1[[#This Row],[期初]]*(1+_xlfn.NORM.INV(RAND(),平均報酬率,平均標準差))</f>
        <v>103.12420620261105</v>
      </c>
      <c r="D647" s="2">
        <f ca="1">表格1[[#This Row],[第1年]]*(1+_xlfn.NORM.INV(RAND(),平均報酬率,平均標準差))</f>
        <v>120.1412755817562</v>
      </c>
      <c r="E647" s="2">
        <f ca="1">表格1[[#This Row],[第2年]]*(1+_xlfn.NORM.INV(RAND(),平均報酬率,平均標準差))</f>
        <v>130.97139623902541</v>
      </c>
      <c r="F647" s="2">
        <f ca="1">表格1[[#This Row],[第3年]]*(1+_xlfn.NORM.INV(RAND(),平均報酬率,平均標準差))</f>
        <v>145.40712798706318</v>
      </c>
      <c r="G647" s="2">
        <f ca="1">表格1[[#This Row],[第4年]]*(1+_xlfn.NORM.INV(RAND(),平均報酬率,平均標準差))</f>
        <v>156.11564953070945</v>
      </c>
      <c r="H647" s="2">
        <f ca="1">表格1[[#This Row],[第5年]]*(1+_xlfn.NORM.INV(RAND(),平均報酬率,平均標準差))</f>
        <v>176.1700251570708</v>
      </c>
      <c r="I647" s="2">
        <f ca="1">表格1[[#This Row],[第6年]]*(1+_xlfn.NORM.INV(RAND(),平均報酬率,平均標準差))</f>
        <v>210.41904285777673</v>
      </c>
      <c r="J647" s="2">
        <f ca="1">表格1[[#This Row],[第7年]]*(1+_xlfn.NORM.INV(RAND(),平均報酬率,平均標準差))</f>
        <v>226.45817967217559</v>
      </c>
      <c r="K647" s="2">
        <f ca="1">表格1[[#This Row],[第8年]]*(1+_xlfn.NORM.INV(RAND(),平均報酬率,平均標準差))</f>
        <v>251.97076021852442</v>
      </c>
      <c r="L647" s="2">
        <f ca="1">表格1[[#This Row],[第9年]]*(1+_xlfn.NORM.INV(RAND(),平均報酬率,平均標準差))</f>
        <v>260.96779781825973</v>
      </c>
    </row>
    <row r="648" spans="1:12" x14ac:dyDescent="0.25">
      <c r="A648" s="1">
        <v>620</v>
      </c>
      <c r="B648" s="1">
        <f t="shared" si="9"/>
        <v>100</v>
      </c>
      <c r="C648" s="2">
        <f ca="1">表格1[[#This Row],[期初]]*(1+_xlfn.NORM.INV(RAND(),平均報酬率,平均標準差))</f>
        <v>112.32477438721806</v>
      </c>
      <c r="D648" s="2">
        <f ca="1">表格1[[#This Row],[第1年]]*(1+_xlfn.NORM.INV(RAND(),平均報酬率,平均標準差))</f>
        <v>122.49634016044371</v>
      </c>
      <c r="E648" s="2">
        <f ca="1">表格1[[#This Row],[第2年]]*(1+_xlfn.NORM.INV(RAND(),平均報酬率,平均標準差))</f>
        <v>128.76239029052073</v>
      </c>
      <c r="F648" s="2">
        <f ca="1">表格1[[#This Row],[第3年]]*(1+_xlfn.NORM.INV(RAND(),平均報酬率,平均標準差))</f>
        <v>134.6710226776851</v>
      </c>
      <c r="G648" s="2">
        <f ca="1">表格1[[#This Row],[第4年]]*(1+_xlfn.NORM.INV(RAND(),平均報酬率,平均標準差))</f>
        <v>142.54377628188695</v>
      </c>
      <c r="H648" s="2">
        <f ca="1">表格1[[#This Row],[第5年]]*(1+_xlfn.NORM.INV(RAND(),平均報酬率,平均標準差))</f>
        <v>156.0079668458653</v>
      </c>
      <c r="I648" s="2">
        <f ca="1">表格1[[#This Row],[第6年]]*(1+_xlfn.NORM.INV(RAND(),平均報酬率,平均標準差))</f>
        <v>166.92243588628492</v>
      </c>
      <c r="J648" s="2">
        <f ca="1">表格1[[#This Row],[第7年]]*(1+_xlfn.NORM.INV(RAND(),平均報酬率,平均標準差))</f>
        <v>193.39714896441771</v>
      </c>
      <c r="K648" s="2">
        <f ca="1">表格1[[#This Row],[第8年]]*(1+_xlfn.NORM.INV(RAND(),平均報酬率,平均標準差))</f>
        <v>200.13203143845854</v>
      </c>
      <c r="L648" s="2">
        <f ca="1">表格1[[#This Row],[第9年]]*(1+_xlfn.NORM.INV(RAND(),平均報酬率,平均標準差))</f>
        <v>225.05419858855566</v>
      </c>
    </row>
    <row r="649" spans="1:12" x14ac:dyDescent="0.25">
      <c r="A649" s="1">
        <v>621</v>
      </c>
      <c r="B649" s="1">
        <f t="shared" si="9"/>
        <v>100</v>
      </c>
      <c r="C649" s="2">
        <f ca="1">表格1[[#This Row],[期初]]*(1+_xlfn.NORM.INV(RAND(),平均報酬率,平均標準差))</f>
        <v>100.48457896542075</v>
      </c>
      <c r="D649" s="2">
        <f ca="1">表格1[[#This Row],[第1年]]*(1+_xlfn.NORM.INV(RAND(),平均報酬率,平均標準差))</f>
        <v>104.38849548265603</v>
      </c>
      <c r="E649" s="2">
        <f ca="1">表格1[[#This Row],[第2年]]*(1+_xlfn.NORM.INV(RAND(),平均報酬率,平均標準差))</f>
        <v>126.02255761542031</v>
      </c>
      <c r="F649" s="2">
        <f ca="1">表格1[[#This Row],[第3年]]*(1+_xlfn.NORM.INV(RAND(),平均報酬率,平均標準差))</f>
        <v>134.78460408805532</v>
      </c>
      <c r="G649" s="2">
        <f ca="1">表格1[[#This Row],[第4年]]*(1+_xlfn.NORM.INV(RAND(),平均報酬率,平均標準差))</f>
        <v>137.61013107307619</v>
      </c>
      <c r="H649" s="2">
        <f ca="1">表格1[[#This Row],[第5年]]*(1+_xlfn.NORM.INV(RAND(),平均報酬率,平均標準差))</f>
        <v>143.69074486716769</v>
      </c>
      <c r="I649" s="2">
        <f ca="1">表格1[[#This Row],[第6年]]*(1+_xlfn.NORM.INV(RAND(),平均報酬率,平均標準差))</f>
        <v>150.19991294362373</v>
      </c>
      <c r="J649" s="2">
        <f ca="1">表格1[[#This Row],[第7年]]*(1+_xlfn.NORM.INV(RAND(),平均報酬率,平均標準差))</f>
        <v>164.85516817779418</v>
      </c>
      <c r="K649" s="2">
        <f ca="1">表格1[[#This Row],[第8年]]*(1+_xlfn.NORM.INV(RAND(),平均報酬率,平均標準差))</f>
        <v>181.16521461286942</v>
      </c>
      <c r="L649" s="2">
        <f ca="1">表格1[[#This Row],[第9年]]*(1+_xlfn.NORM.INV(RAND(),平均報酬率,平均標準差))</f>
        <v>206.76359315418088</v>
      </c>
    </row>
    <row r="650" spans="1:12" x14ac:dyDescent="0.25">
      <c r="A650" s="1">
        <v>622</v>
      </c>
      <c r="B650" s="1">
        <f t="shared" si="9"/>
        <v>100</v>
      </c>
      <c r="C650" s="2">
        <f ca="1">表格1[[#This Row],[期初]]*(1+_xlfn.NORM.INV(RAND(),平均報酬率,平均標準差))</f>
        <v>107.9178132156656</v>
      </c>
      <c r="D650" s="2">
        <f ca="1">表格1[[#This Row],[第1年]]*(1+_xlfn.NORM.INV(RAND(),平均報酬率,平均標準差))</f>
        <v>111.2470179988938</v>
      </c>
      <c r="E650" s="2">
        <f ca="1">表格1[[#This Row],[第2年]]*(1+_xlfn.NORM.INV(RAND(),平均報酬率,平均標準差))</f>
        <v>120.01118362077368</v>
      </c>
      <c r="F650" s="2">
        <f ca="1">表格1[[#This Row],[第3年]]*(1+_xlfn.NORM.INV(RAND(),平均報酬率,平均標準差))</f>
        <v>133.12231000559777</v>
      </c>
      <c r="G650" s="2">
        <f ca="1">表格1[[#This Row],[第4年]]*(1+_xlfn.NORM.INV(RAND(),平均報酬率,平均標準差))</f>
        <v>165.12359783572106</v>
      </c>
      <c r="H650" s="2">
        <f ca="1">表格1[[#This Row],[第5年]]*(1+_xlfn.NORM.INV(RAND(),平均報酬率,平均標準差))</f>
        <v>186.00722702801554</v>
      </c>
      <c r="I650" s="2">
        <f ca="1">表格1[[#This Row],[第6年]]*(1+_xlfn.NORM.INV(RAND(),平均報酬率,平均標準差))</f>
        <v>186.95540474801737</v>
      </c>
      <c r="J650" s="2">
        <f ca="1">表格1[[#This Row],[第7年]]*(1+_xlfn.NORM.INV(RAND(),平均報酬率,平均標準差))</f>
        <v>205.88400276457506</v>
      </c>
      <c r="K650" s="2">
        <f ca="1">表格1[[#This Row],[第8年]]*(1+_xlfn.NORM.INV(RAND(),平均報酬率,平均標準差))</f>
        <v>204.90777370726491</v>
      </c>
      <c r="L650" s="2">
        <f ca="1">表格1[[#This Row],[第9年]]*(1+_xlfn.NORM.INV(RAND(),平均報酬率,平均標準差))</f>
        <v>229.85881592745386</v>
      </c>
    </row>
    <row r="651" spans="1:12" x14ac:dyDescent="0.25">
      <c r="A651" s="1">
        <v>623</v>
      </c>
      <c r="B651" s="1">
        <f t="shared" si="9"/>
        <v>100</v>
      </c>
      <c r="C651" s="2">
        <f ca="1">表格1[[#This Row],[期初]]*(1+_xlfn.NORM.INV(RAND(),平均報酬率,平均標準差))</f>
        <v>113.9641199296484</v>
      </c>
      <c r="D651" s="2">
        <f ca="1">表格1[[#This Row],[第1年]]*(1+_xlfn.NORM.INV(RAND(),平均報酬率,平均標準差))</f>
        <v>120.59564024758122</v>
      </c>
      <c r="E651" s="2">
        <f ca="1">表格1[[#This Row],[第2年]]*(1+_xlfn.NORM.INV(RAND(),平均報酬率,平均標準差))</f>
        <v>128.37040787169826</v>
      </c>
      <c r="F651" s="2">
        <f ca="1">表格1[[#This Row],[第3年]]*(1+_xlfn.NORM.INV(RAND(),平均報酬率,平均標準差))</f>
        <v>120.79546067576696</v>
      </c>
      <c r="G651" s="2">
        <f ca="1">表格1[[#This Row],[第4年]]*(1+_xlfn.NORM.INV(RAND(),平均報酬率,平均標準差))</f>
        <v>135.55140186080936</v>
      </c>
      <c r="H651" s="2">
        <f ca="1">表格1[[#This Row],[第5年]]*(1+_xlfn.NORM.INV(RAND(),平均報酬率,平均標準差))</f>
        <v>141.9116088310308</v>
      </c>
      <c r="I651" s="2">
        <f ca="1">表格1[[#This Row],[第6年]]*(1+_xlfn.NORM.INV(RAND(),平均報酬率,平均標準差))</f>
        <v>142.40165477606061</v>
      </c>
      <c r="J651" s="2">
        <f ca="1">表格1[[#This Row],[第7年]]*(1+_xlfn.NORM.INV(RAND(),平均報酬率,平均標準差))</f>
        <v>163.20995426944933</v>
      </c>
      <c r="K651" s="2">
        <f ca="1">表格1[[#This Row],[第8年]]*(1+_xlfn.NORM.INV(RAND(),平均報酬率,平均標準差))</f>
        <v>171.07241450648834</v>
      </c>
      <c r="L651" s="2">
        <f ca="1">表格1[[#This Row],[第9年]]*(1+_xlfn.NORM.INV(RAND(),平均報酬率,平均標準差))</f>
        <v>179.36836844415205</v>
      </c>
    </row>
    <row r="652" spans="1:12" x14ac:dyDescent="0.25">
      <c r="A652" s="1">
        <v>624</v>
      </c>
      <c r="B652" s="1">
        <f t="shared" si="9"/>
        <v>100</v>
      </c>
      <c r="C652" s="2">
        <f ca="1">表格1[[#This Row],[期初]]*(1+_xlfn.NORM.INV(RAND(),平均報酬率,平均標準差))</f>
        <v>98.829641414720498</v>
      </c>
      <c r="D652" s="2">
        <f ca="1">表格1[[#This Row],[第1年]]*(1+_xlfn.NORM.INV(RAND(),平均報酬率,平均標準差))</f>
        <v>104.33325771513111</v>
      </c>
      <c r="E652" s="2">
        <f ca="1">表格1[[#This Row],[第2年]]*(1+_xlfn.NORM.INV(RAND(),平均報酬率,平均標準差))</f>
        <v>109.21350253724668</v>
      </c>
      <c r="F652" s="2">
        <f ca="1">表格1[[#This Row],[第3年]]*(1+_xlfn.NORM.INV(RAND(),平均報酬率,平均標準差))</f>
        <v>122.77619316028759</v>
      </c>
      <c r="G652" s="2">
        <f ca="1">表格1[[#This Row],[第4年]]*(1+_xlfn.NORM.INV(RAND(),平均報酬率,平均標準差))</f>
        <v>134.55240889670955</v>
      </c>
      <c r="H652" s="2">
        <f ca="1">表格1[[#This Row],[第5年]]*(1+_xlfn.NORM.INV(RAND(),平均報酬率,平均標準差))</f>
        <v>135.91312396259562</v>
      </c>
      <c r="I652" s="2">
        <f ca="1">表格1[[#This Row],[第6年]]*(1+_xlfn.NORM.INV(RAND(),平均報酬率,平均標準差))</f>
        <v>144.2981841147465</v>
      </c>
      <c r="J652" s="2">
        <f ca="1">表格1[[#This Row],[第7年]]*(1+_xlfn.NORM.INV(RAND(),平均報酬率,平均標準差))</f>
        <v>163.03340167231366</v>
      </c>
      <c r="K652" s="2">
        <f ca="1">表格1[[#This Row],[第8年]]*(1+_xlfn.NORM.INV(RAND(),平均報酬率,平均標準差))</f>
        <v>177.57242625064822</v>
      </c>
      <c r="L652" s="2">
        <f ca="1">表格1[[#This Row],[第9年]]*(1+_xlfn.NORM.INV(RAND(),平均報酬率,平均標準差))</f>
        <v>201.0548426698391</v>
      </c>
    </row>
    <row r="653" spans="1:12" x14ac:dyDescent="0.25">
      <c r="A653" s="1">
        <v>625</v>
      </c>
      <c r="B653" s="1">
        <f t="shared" si="9"/>
        <v>100</v>
      </c>
      <c r="C653" s="2">
        <f ca="1">表格1[[#This Row],[期初]]*(1+_xlfn.NORM.INV(RAND(),平均報酬率,平均標準差))</f>
        <v>104.06469039101755</v>
      </c>
      <c r="D653" s="2">
        <f ca="1">表格1[[#This Row],[第1年]]*(1+_xlfn.NORM.INV(RAND(),平均報酬率,平均標準差))</f>
        <v>107.2005880904005</v>
      </c>
      <c r="E653" s="2">
        <f ca="1">表格1[[#This Row],[第2年]]*(1+_xlfn.NORM.INV(RAND(),平均報酬率,平均標準差))</f>
        <v>111.94544523281596</v>
      </c>
      <c r="F653" s="2">
        <f ca="1">表格1[[#This Row],[第3年]]*(1+_xlfn.NORM.INV(RAND(),平均報酬率,平均標準差))</f>
        <v>114.01171240269358</v>
      </c>
      <c r="G653" s="2">
        <f ca="1">表格1[[#This Row],[第4年]]*(1+_xlfn.NORM.INV(RAND(),平均報酬率,平均標準差))</f>
        <v>131.580221527584</v>
      </c>
      <c r="H653" s="2">
        <f ca="1">表格1[[#This Row],[第5年]]*(1+_xlfn.NORM.INV(RAND(),平均報酬率,平均標準差))</f>
        <v>147.12941981429529</v>
      </c>
      <c r="I653" s="2">
        <f ca="1">表格1[[#This Row],[第6年]]*(1+_xlfn.NORM.INV(RAND(),平均報酬率,平均標準差))</f>
        <v>163.97345061965635</v>
      </c>
      <c r="J653" s="2">
        <f ca="1">表格1[[#This Row],[第7年]]*(1+_xlfn.NORM.INV(RAND(),平均報酬率,平均標準差))</f>
        <v>171.44185846997041</v>
      </c>
      <c r="K653" s="2">
        <f ca="1">表格1[[#This Row],[第8年]]*(1+_xlfn.NORM.INV(RAND(),平均報酬率,平均標準差))</f>
        <v>189.57143729090419</v>
      </c>
      <c r="L653" s="2">
        <f ca="1">表格1[[#This Row],[第9年]]*(1+_xlfn.NORM.INV(RAND(),平均報酬率,平均標準差))</f>
        <v>209.87844752949439</v>
      </c>
    </row>
    <row r="654" spans="1:12" x14ac:dyDescent="0.25">
      <c r="A654" s="1">
        <v>626</v>
      </c>
      <c r="B654" s="1">
        <f t="shared" si="9"/>
        <v>100</v>
      </c>
      <c r="C654" s="2">
        <f ca="1">表格1[[#This Row],[期初]]*(1+_xlfn.NORM.INV(RAND(),平均報酬率,平均標準差))</f>
        <v>103.25561407980517</v>
      </c>
      <c r="D654" s="2">
        <f ca="1">表格1[[#This Row],[第1年]]*(1+_xlfn.NORM.INV(RAND(),平均報酬率,平均標準差))</f>
        <v>111.23233831799985</v>
      </c>
      <c r="E654" s="2">
        <f ca="1">表格1[[#This Row],[第2年]]*(1+_xlfn.NORM.INV(RAND(),平均報酬率,平均標準差))</f>
        <v>116.57333450815641</v>
      </c>
      <c r="F654" s="2">
        <f ca="1">表格1[[#This Row],[第3年]]*(1+_xlfn.NORM.INV(RAND(),平均報酬率,平均標準差))</f>
        <v>132.62472308340185</v>
      </c>
      <c r="G654" s="2">
        <f ca="1">表格1[[#This Row],[第4年]]*(1+_xlfn.NORM.INV(RAND(),平均報酬率,平均標準差))</f>
        <v>134.41351900511859</v>
      </c>
      <c r="H654" s="2">
        <f ca="1">表格1[[#This Row],[第5年]]*(1+_xlfn.NORM.INV(RAND(),平均報酬率,平均標準差))</f>
        <v>136.91856737802212</v>
      </c>
      <c r="I654" s="2">
        <f ca="1">表格1[[#This Row],[第6年]]*(1+_xlfn.NORM.INV(RAND(),平均報酬率,平均標準差))</f>
        <v>170.04341260144295</v>
      </c>
      <c r="J654" s="2">
        <f ca="1">表格1[[#This Row],[第7年]]*(1+_xlfn.NORM.INV(RAND(),平均報酬率,平均標準差))</f>
        <v>177.56668186468343</v>
      </c>
      <c r="K654" s="2">
        <f ca="1">表格1[[#This Row],[第8年]]*(1+_xlfn.NORM.INV(RAND(),平均報酬率,平均標準差))</f>
        <v>202.55436788512861</v>
      </c>
      <c r="L654" s="2">
        <f ca="1">表格1[[#This Row],[第9年]]*(1+_xlfn.NORM.INV(RAND(),平均報酬率,平均標準差))</f>
        <v>222.66634208997019</v>
      </c>
    </row>
    <row r="655" spans="1:12" x14ac:dyDescent="0.25">
      <c r="A655" s="1">
        <v>627</v>
      </c>
      <c r="B655" s="1">
        <f t="shared" si="9"/>
        <v>100</v>
      </c>
      <c r="C655" s="2">
        <f ca="1">表格1[[#This Row],[期初]]*(1+_xlfn.NORM.INV(RAND(),平均報酬率,平均標準差))</f>
        <v>112.58504466590122</v>
      </c>
      <c r="D655" s="2">
        <f ca="1">表格1[[#This Row],[第1年]]*(1+_xlfn.NORM.INV(RAND(),平均報酬率,平均標準差))</f>
        <v>125.19726097289403</v>
      </c>
      <c r="E655" s="2">
        <f ca="1">表格1[[#This Row],[第2年]]*(1+_xlfn.NORM.INV(RAND(),平均報酬率,平均標準差))</f>
        <v>134.10394632567215</v>
      </c>
      <c r="F655" s="2">
        <f ca="1">表格1[[#This Row],[第3年]]*(1+_xlfn.NORM.INV(RAND(),平均報酬率,平均標準差))</f>
        <v>145.62436041468638</v>
      </c>
      <c r="G655" s="2">
        <f ca="1">表格1[[#This Row],[第4年]]*(1+_xlfn.NORM.INV(RAND(),平均報酬率,平均標準差))</f>
        <v>143.23769687070131</v>
      </c>
      <c r="H655" s="2">
        <f ca="1">表格1[[#This Row],[第5年]]*(1+_xlfn.NORM.INV(RAND(),平均報酬率,平均標準差))</f>
        <v>167.37358508862633</v>
      </c>
      <c r="I655" s="2">
        <f ca="1">表格1[[#This Row],[第6年]]*(1+_xlfn.NORM.INV(RAND(),平均報酬率,平均標準差))</f>
        <v>172.8047843653514</v>
      </c>
      <c r="J655" s="2">
        <f ca="1">表格1[[#This Row],[第7年]]*(1+_xlfn.NORM.INV(RAND(),平均報酬率,平均標準差))</f>
        <v>196.57491059836741</v>
      </c>
      <c r="K655" s="2">
        <f ca="1">表格1[[#This Row],[第8年]]*(1+_xlfn.NORM.INV(RAND(),平均報酬率,平均標準差))</f>
        <v>212.63951647451319</v>
      </c>
      <c r="L655" s="2">
        <f ca="1">表格1[[#This Row],[第9年]]*(1+_xlfn.NORM.INV(RAND(),平均報酬率,平均標準差))</f>
        <v>229.18205133778255</v>
      </c>
    </row>
    <row r="656" spans="1:12" x14ac:dyDescent="0.25">
      <c r="A656" s="1">
        <v>628</v>
      </c>
      <c r="B656" s="1">
        <f t="shared" si="9"/>
        <v>100</v>
      </c>
      <c r="C656" s="2">
        <f ca="1">表格1[[#This Row],[期初]]*(1+_xlfn.NORM.INV(RAND(),平均報酬率,平均標準差))</f>
        <v>98.872610558129111</v>
      </c>
      <c r="D656" s="2">
        <f ca="1">表格1[[#This Row],[第1年]]*(1+_xlfn.NORM.INV(RAND(),平均報酬率,平均標準差))</f>
        <v>110.64376774758018</v>
      </c>
      <c r="E656" s="2">
        <f ca="1">表格1[[#This Row],[第2年]]*(1+_xlfn.NORM.INV(RAND(),平均報酬率,平均標準差))</f>
        <v>106.6949430256562</v>
      </c>
      <c r="F656" s="2">
        <f ca="1">表格1[[#This Row],[第3年]]*(1+_xlfn.NORM.INV(RAND(),平均報酬率,平均標準差))</f>
        <v>119.97885883452777</v>
      </c>
      <c r="G656" s="2">
        <f ca="1">表格1[[#This Row],[第4年]]*(1+_xlfn.NORM.INV(RAND(),平均報酬率,平均標準差))</f>
        <v>136.65784443562168</v>
      </c>
      <c r="H656" s="2">
        <f ca="1">表格1[[#This Row],[第5年]]*(1+_xlfn.NORM.INV(RAND(),平均報酬率,平均標準差))</f>
        <v>165.46338856069849</v>
      </c>
      <c r="I656" s="2">
        <f ca="1">表格1[[#This Row],[第6年]]*(1+_xlfn.NORM.INV(RAND(),平均報酬率,平均標準差))</f>
        <v>186.35948438548067</v>
      </c>
      <c r="J656" s="2">
        <f ca="1">表格1[[#This Row],[第7年]]*(1+_xlfn.NORM.INV(RAND(),平均報酬率,平均標準差))</f>
        <v>201.27246291060322</v>
      </c>
      <c r="K656" s="2">
        <f ca="1">表格1[[#This Row],[第8年]]*(1+_xlfn.NORM.INV(RAND(),平均報酬率,平均標準差))</f>
        <v>211.14431103647783</v>
      </c>
      <c r="L656" s="2">
        <f ca="1">表格1[[#This Row],[第9年]]*(1+_xlfn.NORM.INV(RAND(),平均報酬率,平均標準差))</f>
        <v>237.07420641855987</v>
      </c>
    </row>
    <row r="657" spans="1:12" x14ac:dyDescent="0.25">
      <c r="A657" s="1">
        <v>629</v>
      </c>
      <c r="B657" s="1">
        <f t="shared" si="9"/>
        <v>100</v>
      </c>
      <c r="C657" s="2">
        <f ca="1">表格1[[#This Row],[期初]]*(1+_xlfn.NORM.INV(RAND(),平均報酬率,平均標準差))</f>
        <v>97.161543055806419</v>
      </c>
      <c r="D657" s="2">
        <f ca="1">表格1[[#This Row],[第1年]]*(1+_xlfn.NORM.INV(RAND(),平均報酬率,平均標準差))</f>
        <v>112.28644946868879</v>
      </c>
      <c r="E657" s="2">
        <f ca="1">表格1[[#This Row],[第2年]]*(1+_xlfn.NORM.INV(RAND(),平均報酬率,平均標準差))</f>
        <v>124.4707623403521</v>
      </c>
      <c r="F657" s="2">
        <f ca="1">表格1[[#This Row],[第3年]]*(1+_xlfn.NORM.INV(RAND(),平均報酬率,平均標準差))</f>
        <v>138.26090418829747</v>
      </c>
      <c r="G657" s="2">
        <f ca="1">表格1[[#This Row],[第4年]]*(1+_xlfn.NORM.INV(RAND(),平均報酬率,平均標準差))</f>
        <v>148.73603099849572</v>
      </c>
      <c r="H657" s="2">
        <f ca="1">表格1[[#This Row],[第5年]]*(1+_xlfn.NORM.INV(RAND(),平均報酬率,平均標準差))</f>
        <v>154.6274688903726</v>
      </c>
      <c r="I657" s="2">
        <f ca="1">表格1[[#This Row],[第6年]]*(1+_xlfn.NORM.INV(RAND(),平均報酬率,平均標準差))</f>
        <v>163.16714870075234</v>
      </c>
      <c r="J657" s="2">
        <f ca="1">表格1[[#This Row],[第7年]]*(1+_xlfn.NORM.INV(RAND(),平均報酬率,平均標準差))</f>
        <v>161.00383834663927</v>
      </c>
      <c r="K657" s="2">
        <f ca="1">表格1[[#This Row],[第8年]]*(1+_xlfn.NORM.INV(RAND(),平均報酬率,平均標準差))</f>
        <v>183.80195110652656</v>
      </c>
      <c r="L657" s="2">
        <f ca="1">表格1[[#This Row],[第9年]]*(1+_xlfn.NORM.INV(RAND(),平均報酬率,平均標準差))</f>
        <v>202.39067028190186</v>
      </c>
    </row>
    <row r="658" spans="1:12" x14ac:dyDescent="0.25">
      <c r="A658" s="1">
        <v>630</v>
      </c>
      <c r="B658" s="1">
        <f t="shared" si="9"/>
        <v>100</v>
      </c>
      <c r="C658" s="2">
        <f ca="1">表格1[[#This Row],[期初]]*(1+_xlfn.NORM.INV(RAND(),平均報酬率,平均標準差))</f>
        <v>104.499669030371</v>
      </c>
      <c r="D658" s="2">
        <f ca="1">表格1[[#This Row],[第1年]]*(1+_xlfn.NORM.INV(RAND(),平均報酬率,平均標準差))</f>
        <v>115.97278829645317</v>
      </c>
      <c r="E658" s="2">
        <f ca="1">表格1[[#This Row],[第2年]]*(1+_xlfn.NORM.INV(RAND(),平均報酬率,平均標準差))</f>
        <v>124.37912306587319</v>
      </c>
      <c r="F658" s="2">
        <f ca="1">表格1[[#This Row],[第3年]]*(1+_xlfn.NORM.INV(RAND(),平均報酬率,平均標準差))</f>
        <v>134.10310847478337</v>
      </c>
      <c r="G658" s="2">
        <f ca="1">表格1[[#This Row],[第4年]]*(1+_xlfn.NORM.INV(RAND(),平均報酬率,平均標準差))</f>
        <v>130.1198068570246</v>
      </c>
      <c r="H658" s="2">
        <f ca="1">表格1[[#This Row],[第5年]]*(1+_xlfn.NORM.INV(RAND(),平均報酬率,平均標準差))</f>
        <v>139.17374316941667</v>
      </c>
      <c r="I658" s="2">
        <f ca="1">表格1[[#This Row],[第6年]]*(1+_xlfn.NORM.INV(RAND(),平均報酬率,平均標準差))</f>
        <v>155.39412951654222</v>
      </c>
      <c r="J658" s="2">
        <f ca="1">表格1[[#This Row],[第7年]]*(1+_xlfn.NORM.INV(RAND(),平均報酬率,平均標準差))</f>
        <v>172.55888119023257</v>
      </c>
      <c r="K658" s="2">
        <f ca="1">表格1[[#This Row],[第8年]]*(1+_xlfn.NORM.INV(RAND(),平均報酬率,平均標準差))</f>
        <v>189.70621586332149</v>
      </c>
      <c r="L658" s="2">
        <f ca="1">表格1[[#This Row],[第9年]]*(1+_xlfn.NORM.INV(RAND(),平均報酬率,平均標準差))</f>
        <v>183.31384919231976</v>
      </c>
    </row>
    <row r="659" spans="1:12" x14ac:dyDescent="0.25">
      <c r="A659" s="1">
        <v>631</v>
      </c>
      <c r="B659" s="1">
        <f t="shared" si="9"/>
        <v>100</v>
      </c>
      <c r="C659" s="2">
        <f ca="1">表格1[[#This Row],[期初]]*(1+_xlfn.NORM.INV(RAND(),平均報酬率,平均標準差))</f>
        <v>117.51017269838222</v>
      </c>
      <c r="D659" s="2">
        <f ca="1">表格1[[#This Row],[第1年]]*(1+_xlfn.NORM.INV(RAND(),平均報酬率,平均標準差))</f>
        <v>122.48648168885046</v>
      </c>
      <c r="E659" s="2">
        <f ca="1">表格1[[#This Row],[第2年]]*(1+_xlfn.NORM.INV(RAND(),平均報酬率,平均標準差))</f>
        <v>135.46349039102338</v>
      </c>
      <c r="F659" s="2">
        <f ca="1">表格1[[#This Row],[第3年]]*(1+_xlfn.NORM.INV(RAND(),平均報酬率,平均標準差))</f>
        <v>150.45511417509107</v>
      </c>
      <c r="G659" s="2">
        <f ca="1">表格1[[#This Row],[第4年]]*(1+_xlfn.NORM.INV(RAND(),平均報酬率,平均標準差))</f>
        <v>151.38336760882987</v>
      </c>
      <c r="H659" s="2">
        <f ca="1">表格1[[#This Row],[第5年]]*(1+_xlfn.NORM.INV(RAND(),平均報酬率,平均標準差))</f>
        <v>179.09296265272889</v>
      </c>
      <c r="I659" s="2">
        <f ca="1">表格1[[#This Row],[第6年]]*(1+_xlfn.NORM.INV(RAND(),平均報酬率,平均標準差))</f>
        <v>186.4210737521378</v>
      </c>
      <c r="J659" s="2">
        <f ca="1">表格1[[#This Row],[第7年]]*(1+_xlfn.NORM.INV(RAND(),平均報酬率,平均標準差))</f>
        <v>207.34772853131395</v>
      </c>
      <c r="K659" s="2">
        <f ca="1">表格1[[#This Row],[第8年]]*(1+_xlfn.NORM.INV(RAND(),平均報酬率,平均標準差))</f>
        <v>229.75300261529631</v>
      </c>
      <c r="L659" s="2">
        <f ca="1">表格1[[#This Row],[第9年]]*(1+_xlfn.NORM.INV(RAND(),平均報酬率,平均標準差))</f>
        <v>237.434043310828</v>
      </c>
    </row>
    <row r="660" spans="1:12" x14ac:dyDescent="0.25">
      <c r="A660" s="1">
        <v>632</v>
      </c>
      <c r="B660" s="1">
        <f t="shared" si="9"/>
        <v>100</v>
      </c>
      <c r="C660" s="2">
        <f ca="1">表格1[[#This Row],[期初]]*(1+_xlfn.NORM.INV(RAND(),平均報酬率,平均標準差))</f>
        <v>103.29122242197479</v>
      </c>
      <c r="D660" s="2">
        <f ca="1">表格1[[#This Row],[第1年]]*(1+_xlfn.NORM.INV(RAND(),平均報酬率,平均標準差))</f>
        <v>103.57544200970894</v>
      </c>
      <c r="E660" s="2">
        <f ca="1">表格1[[#This Row],[第2年]]*(1+_xlfn.NORM.INV(RAND(),平均報酬率,平均標準差))</f>
        <v>122.25083455458176</v>
      </c>
      <c r="F660" s="2">
        <f ca="1">表格1[[#This Row],[第3年]]*(1+_xlfn.NORM.INV(RAND(),平均報酬率,平均標準差))</f>
        <v>133.23190203737906</v>
      </c>
      <c r="G660" s="2">
        <f ca="1">表格1[[#This Row],[第4年]]*(1+_xlfn.NORM.INV(RAND(),平均報酬率,平均標準差))</f>
        <v>156.05976274932411</v>
      </c>
      <c r="H660" s="2">
        <f ca="1">表格1[[#This Row],[第5年]]*(1+_xlfn.NORM.INV(RAND(),平均報酬率,平均標準差))</f>
        <v>170.64463110516061</v>
      </c>
      <c r="I660" s="2">
        <f ca="1">表格1[[#This Row],[第6年]]*(1+_xlfn.NORM.INV(RAND(),平均報酬率,平均標準差))</f>
        <v>177.58143812089179</v>
      </c>
      <c r="J660" s="2">
        <f ca="1">表格1[[#This Row],[第7年]]*(1+_xlfn.NORM.INV(RAND(),平均報酬率,平均標準差))</f>
        <v>199.25734730234339</v>
      </c>
      <c r="K660" s="2">
        <f ca="1">表格1[[#This Row],[第8年]]*(1+_xlfn.NORM.INV(RAND(),平均報酬率,平均標準差))</f>
        <v>202.12940292355734</v>
      </c>
      <c r="L660" s="2">
        <f ca="1">表格1[[#This Row],[第9年]]*(1+_xlfn.NORM.INV(RAND(),平均報酬率,平均標準差))</f>
        <v>225.72566567612802</v>
      </c>
    </row>
    <row r="661" spans="1:12" x14ac:dyDescent="0.25">
      <c r="A661" s="1">
        <v>633</v>
      </c>
      <c r="B661" s="1">
        <f t="shared" si="9"/>
        <v>100</v>
      </c>
      <c r="C661" s="2">
        <f ca="1">表格1[[#This Row],[期初]]*(1+_xlfn.NORM.INV(RAND(),平均報酬率,平均標準差))</f>
        <v>103.53738871309157</v>
      </c>
      <c r="D661" s="2">
        <f ca="1">表格1[[#This Row],[第1年]]*(1+_xlfn.NORM.INV(RAND(),平均報酬率,平均標準差))</f>
        <v>110.4321566857748</v>
      </c>
      <c r="E661" s="2">
        <f ca="1">表格1[[#This Row],[第2年]]*(1+_xlfn.NORM.INV(RAND(),平均報酬率,平均標準差))</f>
        <v>110.62108346006494</v>
      </c>
      <c r="F661" s="2">
        <f ca="1">表格1[[#This Row],[第3年]]*(1+_xlfn.NORM.INV(RAND(),平均報酬率,平均標準差))</f>
        <v>112.45228193436616</v>
      </c>
      <c r="G661" s="2">
        <f ca="1">表格1[[#This Row],[第4年]]*(1+_xlfn.NORM.INV(RAND(),平均報酬率,平均標準差))</f>
        <v>124.39386216576104</v>
      </c>
      <c r="H661" s="2">
        <f ca="1">表格1[[#This Row],[第5年]]*(1+_xlfn.NORM.INV(RAND(),平均報酬率,平均標準差))</f>
        <v>127.47553721632043</v>
      </c>
      <c r="I661" s="2">
        <f ca="1">表格1[[#This Row],[第6年]]*(1+_xlfn.NORM.INV(RAND(),平均報酬率,平均標準差))</f>
        <v>142.34599680840446</v>
      </c>
      <c r="J661" s="2">
        <f ca="1">表格1[[#This Row],[第7年]]*(1+_xlfn.NORM.INV(RAND(),平均報酬率,平均標準差))</f>
        <v>154.5596987024629</v>
      </c>
      <c r="K661" s="2">
        <f ca="1">表格1[[#This Row],[第8年]]*(1+_xlfn.NORM.INV(RAND(),平均報酬率,平均標準差))</f>
        <v>155.73214756446438</v>
      </c>
      <c r="L661" s="2">
        <f ca="1">表格1[[#This Row],[第9年]]*(1+_xlfn.NORM.INV(RAND(),平均報酬率,平均標準差))</f>
        <v>163.88508243621848</v>
      </c>
    </row>
    <row r="662" spans="1:12" x14ac:dyDescent="0.25">
      <c r="A662" s="1">
        <v>634</v>
      </c>
      <c r="B662" s="1">
        <f t="shared" si="9"/>
        <v>100</v>
      </c>
      <c r="C662" s="2">
        <f ca="1">表格1[[#This Row],[期初]]*(1+_xlfn.NORM.INV(RAND(),平均報酬率,平均標準差))</f>
        <v>107.57891285065159</v>
      </c>
      <c r="D662" s="2">
        <f ca="1">表格1[[#This Row],[第1年]]*(1+_xlfn.NORM.INV(RAND(),平均報酬率,平均標準差))</f>
        <v>111.137889273122</v>
      </c>
      <c r="E662" s="2">
        <f ca="1">表格1[[#This Row],[第2年]]*(1+_xlfn.NORM.INV(RAND(),平均報酬率,平均標準差))</f>
        <v>125.88363983225845</v>
      </c>
      <c r="F662" s="2">
        <f ca="1">表格1[[#This Row],[第3年]]*(1+_xlfn.NORM.INV(RAND(),平均報酬率,平均標準差))</f>
        <v>135.43618087488068</v>
      </c>
      <c r="G662" s="2">
        <f ca="1">表格1[[#This Row],[第4年]]*(1+_xlfn.NORM.INV(RAND(),平均報酬率,平均標準差))</f>
        <v>146.9968325187906</v>
      </c>
      <c r="H662" s="2">
        <f ca="1">表格1[[#This Row],[第5年]]*(1+_xlfn.NORM.INV(RAND(),平均報酬率,平均標準差))</f>
        <v>145.75055688898749</v>
      </c>
      <c r="I662" s="2">
        <f ca="1">表格1[[#This Row],[第6年]]*(1+_xlfn.NORM.INV(RAND(),平均報酬率,平均標準差))</f>
        <v>158.03715415003151</v>
      </c>
      <c r="J662" s="2">
        <f ca="1">表格1[[#This Row],[第7年]]*(1+_xlfn.NORM.INV(RAND(),平均報酬率,平均標準差))</f>
        <v>186.67305804783058</v>
      </c>
      <c r="K662" s="2">
        <f ca="1">表格1[[#This Row],[第8年]]*(1+_xlfn.NORM.INV(RAND(),平均報酬率,平均標準差))</f>
        <v>207.10090005188104</v>
      </c>
      <c r="L662" s="2">
        <f ca="1">表格1[[#This Row],[第9年]]*(1+_xlfn.NORM.INV(RAND(),平均報酬率,平均標準差))</f>
        <v>247.39140583071764</v>
      </c>
    </row>
    <row r="663" spans="1:12" x14ac:dyDescent="0.25">
      <c r="A663" s="1">
        <v>635</v>
      </c>
      <c r="B663" s="1">
        <f t="shared" si="9"/>
        <v>100</v>
      </c>
      <c r="C663" s="2">
        <f ca="1">表格1[[#This Row],[期初]]*(1+_xlfn.NORM.INV(RAND(),平均報酬率,平均標準差))</f>
        <v>117.37484573100394</v>
      </c>
      <c r="D663" s="2">
        <f ca="1">表格1[[#This Row],[第1年]]*(1+_xlfn.NORM.INV(RAND(),平均報酬率,平均標準差))</f>
        <v>125.0928052668169</v>
      </c>
      <c r="E663" s="2">
        <f ca="1">表格1[[#This Row],[第2年]]*(1+_xlfn.NORM.INV(RAND(),平均報酬率,平均標準差))</f>
        <v>125.73922352606519</v>
      </c>
      <c r="F663" s="2">
        <f ca="1">表格1[[#This Row],[第3年]]*(1+_xlfn.NORM.INV(RAND(),平均報酬率,平均標準差))</f>
        <v>130.84539813863032</v>
      </c>
      <c r="G663" s="2">
        <f ca="1">表格1[[#This Row],[第4年]]*(1+_xlfn.NORM.INV(RAND(),平均報酬率,平均標準差))</f>
        <v>127.94573556172624</v>
      </c>
      <c r="H663" s="2">
        <f ca="1">表格1[[#This Row],[第5年]]*(1+_xlfn.NORM.INV(RAND(),平均報酬率,平均標準差))</f>
        <v>145.36246331374679</v>
      </c>
      <c r="I663" s="2">
        <f ca="1">表格1[[#This Row],[第6年]]*(1+_xlfn.NORM.INV(RAND(),平均報酬率,平均標準差))</f>
        <v>164.38364224688738</v>
      </c>
      <c r="J663" s="2">
        <f ca="1">表格1[[#This Row],[第7年]]*(1+_xlfn.NORM.INV(RAND(),平均報酬率,平均標準差))</f>
        <v>178.03179025031289</v>
      </c>
      <c r="K663" s="2">
        <f ca="1">表格1[[#This Row],[第8年]]*(1+_xlfn.NORM.INV(RAND(),平均報酬率,平均標準差))</f>
        <v>183.4869067940794</v>
      </c>
      <c r="L663" s="2">
        <f ca="1">表格1[[#This Row],[第9年]]*(1+_xlfn.NORM.INV(RAND(),平均報酬率,平均標準差))</f>
        <v>211.17853591603648</v>
      </c>
    </row>
    <row r="664" spans="1:12" x14ac:dyDescent="0.25">
      <c r="A664" s="1">
        <v>636</v>
      </c>
      <c r="B664" s="1">
        <f t="shared" si="9"/>
        <v>100</v>
      </c>
      <c r="C664" s="2">
        <f ca="1">表格1[[#This Row],[期初]]*(1+_xlfn.NORM.INV(RAND(),平均報酬率,平均標準差))</f>
        <v>108.38344241661999</v>
      </c>
      <c r="D664" s="2">
        <f ca="1">表格1[[#This Row],[第1年]]*(1+_xlfn.NORM.INV(RAND(),平均報酬率,平均標準差))</f>
        <v>116.645482130137</v>
      </c>
      <c r="E664" s="2">
        <f ca="1">表格1[[#This Row],[第2年]]*(1+_xlfn.NORM.INV(RAND(),平均報酬率,平均標準差))</f>
        <v>136.24275805367648</v>
      </c>
      <c r="F664" s="2">
        <f ca="1">表格1[[#This Row],[第3年]]*(1+_xlfn.NORM.INV(RAND(),平均報酬率,平均標準差))</f>
        <v>158.60425818062882</v>
      </c>
      <c r="G664" s="2">
        <f ca="1">表格1[[#This Row],[第4年]]*(1+_xlfn.NORM.INV(RAND(),平均報酬率,平均標準差))</f>
        <v>161.98587843162042</v>
      </c>
      <c r="H664" s="2">
        <f ca="1">表格1[[#This Row],[第5年]]*(1+_xlfn.NORM.INV(RAND(),平均報酬率,平均標準差))</f>
        <v>162.79565653960896</v>
      </c>
      <c r="I664" s="2">
        <f ca="1">表格1[[#This Row],[第6年]]*(1+_xlfn.NORM.INV(RAND(),平均報酬率,平均標準差))</f>
        <v>193.65363360830926</v>
      </c>
      <c r="J664" s="2">
        <f ca="1">表格1[[#This Row],[第7年]]*(1+_xlfn.NORM.INV(RAND(),平均報酬率,平均標準差))</f>
        <v>199.45113964575472</v>
      </c>
      <c r="K664" s="2">
        <f ca="1">表格1[[#This Row],[第8年]]*(1+_xlfn.NORM.INV(RAND(),平均報酬率,平均標準差))</f>
        <v>199.12162511472678</v>
      </c>
      <c r="L664" s="2">
        <f ca="1">表格1[[#This Row],[第9年]]*(1+_xlfn.NORM.INV(RAND(),平均報酬率,平均標準差))</f>
        <v>203.82756869192602</v>
      </c>
    </row>
    <row r="665" spans="1:12" x14ac:dyDescent="0.25">
      <c r="A665" s="1">
        <v>637</v>
      </c>
      <c r="B665" s="1">
        <f t="shared" si="9"/>
        <v>100</v>
      </c>
      <c r="C665" s="2">
        <f ca="1">表格1[[#This Row],[期初]]*(1+_xlfn.NORM.INV(RAND(),平均報酬率,平均標準差))</f>
        <v>99.052027818134263</v>
      </c>
      <c r="D665" s="2">
        <f ca="1">表格1[[#This Row],[第1年]]*(1+_xlfn.NORM.INV(RAND(),平均報酬率,平均標準差))</f>
        <v>95.215016966557911</v>
      </c>
      <c r="E665" s="2">
        <f ca="1">表格1[[#This Row],[第2年]]*(1+_xlfn.NORM.INV(RAND(),平均報酬率,平均標準差))</f>
        <v>95.429707478279596</v>
      </c>
      <c r="F665" s="2">
        <f ca="1">表格1[[#This Row],[第3年]]*(1+_xlfn.NORM.INV(RAND(),平均報酬率,平均標準差))</f>
        <v>108.4620825097585</v>
      </c>
      <c r="G665" s="2">
        <f ca="1">表格1[[#This Row],[第4年]]*(1+_xlfn.NORM.INV(RAND(),平均報酬率,平均標準差))</f>
        <v>115.04387867422213</v>
      </c>
      <c r="H665" s="2">
        <f ca="1">表格1[[#This Row],[第5年]]*(1+_xlfn.NORM.INV(RAND(),平均報酬率,平均標準差))</f>
        <v>130.98808393705261</v>
      </c>
      <c r="I665" s="2">
        <f ca="1">表格1[[#This Row],[第6年]]*(1+_xlfn.NORM.INV(RAND(),平均報酬率,平均標準差))</f>
        <v>154.01241448203291</v>
      </c>
      <c r="J665" s="2">
        <f ca="1">表格1[[#This Row],[第7年]]*(1+_xlfn.NORM.INV(RAND(),平均報酬率,平均標準差))</f>
        <v>180.35459548554704</v>
      </c>
      <c r="K665" s="2">
        <f ca="1">表格1[[#This Row],[第8年]]*(1+_xlfn.NORM.INV(RAND(),平均報酬率,平均標準差))</f>
        <v>189.65556524632876</v>
      </c>
      <c r="L665" s="2">
        <f ca="1">表格1[[#This Row],[第9年]]*(1+_xlfn.NORM.INV(RAND(),平均報酬率,平均標準差))</f>
        <v>203.78271979805174</v>
      </c>
    </row>
    <row r="666" spans="1:12" x14ac:dyDescent="0.25">
      <c r="A666" s="1">
        <v>638</v>
      </c>
      <c r="B666" s="1">
        <f t="shared" si="9"/>
        <v>100</v>
      </c>
      <c r="C666" s="2">
        <f ca="1">表格1[[#This Row],[期初]]*(1+_xlfn.NORM.INV(RAND(),平均報酬率,平均標準差))</f>
        <v>113.95830144936647</v>
      </c>
      <c r="D666" s="2">
        <f ca="1">表格1[[#This Row],[第1年]]*(1+_xlfn.NORM.INV(RAND(),平均報酬率,平均標準差))</f>
        <v>122.96633851158721</v>
      </c>
      <c r="E666" s="2">
        <f ca="1">表格1[[#This Row],[第2年]]*(1+_xlfn.NORM.INV(RAND(),平均報酬率,平均標準差))</f>
        <v>142.37462277424078</v>
      </c>
      <c r="F666" s="2">
        <f ca="1">表格1[[#This Row],[第3年]]*(1+_xlfn.NORM.INV(RAND(),平均報酬率,平均標準差))</f>
        <v>150.03960451788146</v>
      </c>
      <c r="G666" s="2">
        <f ca="1">表格1[[#This Row],[第4年]]*(1+_xlfn.NORM.INV(RAND(),平均報酬率,平均標準差))</f>
        <v>152.48587044422911</v>
      </c>
      <c r="H666" s="2">
        <f ca="1">表格1[[#This Row],[第5年]]*(1+_xlfn.NORM.INV(RAND(),平均報酬率,平均標準差))</f>
        <v>171.34808068097379</v>
      </c>
      <c r="I666" s="2">
        <f ca="1">表格1[[#This Row],[第6年]]*(1+_xlfn.NORM.INV(RAND(),平均報酬率,平均標準差))</f>
        <v>173.25635333357516</v>
      </c>
      <c r="J666" s="2">
        <f ca="1">表格1[[#This Row],[第7年]]*(1+_xlfn.NORM.INV(RAND(),平均報酬率,平均標準差))</f>
        <v>181.6782368104522</v>
      </c>
      <c r="K666" s="2">
        <f ca="1">表格1[[#This Row],[第8年]]*(1+_xlfn.NORM.INV(RAND(),平均報酬率,平均標準差))</f>
        <v>202.23518382635007</v>
      </c>
      <c r="L666" s="2">
        <f ca="1">表格1[[#This Row],[第9年]]*(1+_xlfn.NORM.INV(RAND(),平均報酬率,平均標準差))</f>
        <v>208.29190911384347</v>
      </c>
    </row>
    <row r="667" spans="1:12" x14ac:dyDescent="0.25">
      <c r="A667" s="1">
        <v>639</v>
      </c>
      <c r="B667" s="1">
        <f t="shared" si="9"/>
        <v>100</v>
      </c>
      <c r="C667" s="2">
        <f ca="1">表格1[[#This Row],[期初]]*(1+_xlfn.NORM.INV(RAND(),平均報酬率,平均標準差))</f>
        <v>119.16154281351521</v>
      </c>
      <c r="D667" s="2">
        <f ca="1">表格1[[#This Row],[第1年]]*(1+_xlfn.NORM.INV(RAND(),平均報酬率,平均標準差))</f>
        <v>118.94231390035181</v>
      </c>
      <c r="E667" s="2">
        <f ca="1">表格1[[#This Row],[第2年]]*(1+_xlfn.NORM.INV(RAND(),平均報酬率,平均標準差))</f>
        <v>136.45473660187585</v>
      </c>
      <c r="F667" s="2">
        <f ca="1">表格1[[#This Row],[第3年]]*(1+_xlfn.NORM.INV(RAND(),平均報酬率,平均標準差))</f>
        <v>162.81524088487382</v>
      </c>
      <c r="G667" s="2">
        <f ca="1">表格1[[#This Row],[第4年]]*(1+_xlfn.NORM.INV(RAND(),平均報酬率,平均標準差))</f>
        <v>179.98399817541832</v>
      </c>
      <c r="H667" s="2">
        <f ca="1">表格1[[#This Row],[第5年]]*(1+_xlfn.NORM.INV(RAND(),平均報酬率,平均標準差))</f>
        <v>192.94674894252447</v>
      </c>
      <c r="I667" s="2">
        <f ca="1">表格1[[#This Row],[第6年]]*(1+_xlfn.NORM.INV(RAND(),平均報酬率,平均標準差))</f>
        <v>220.46111445418373</v>
      </c>
      <c r="J667" s="2">
        <f ca="1">表格1[[#This Row],[第7年]]*(1+_xlfn.NORM.INV(RAND(),平均報酬率,平均標準差))</f>
        <v>250.7333181915568</v>
      </c>
      <c r="K667" s="2">
        <f ca="1">表格1[[#This Row],[第8年]]*(1+_xlfn.NORM.INV(RAND(),平均報酬率,平均標準差))</f>
        <v>253.66533531032451</v>
      </c>
      <c r="L667" s="2">
        <f ca="1">表格1[[#This Row],[第9年]]*(1+_xlfn.NORM.INV(RAND(),平均報酬率,平均標準差))</f>
        <v>258.17248678907771</v>
      </c>
    </row>
    <row r="668" spans="1:12" x14ac:dyDescent="0.25">
      <c r="A668" s="1">
        <v>640</v>
      </c>
      <c r="B668" s="1">
        <f t="shared" si="9"/>
        <v>100</v>
      </c>
      <c r="C668" s="2">
        <f ca="1">表格1[[#This Row],[期初]]*(1+_xlfn.NORM.INV(RAND(),平均報酬率,平均標準差))</f>
        <v>92.119953411926332</v>
      </c>
      <c r="D668" s="2">
        <f ca="1">表格1[[#This Row],[第1年]]*(1+_xlfn.NORM.INV(RAND(),平均報酬率,平均標準差))</f>
        <v>105.46374777848023</v>
      </c>
      <c r="E668" s="2">
        <f ca="1">表格1[[#This Row],[第2年]]*(1+_xlfn.NORM.INV(RAND(),平均報酬率,平均標準差))</f>
        <v>106.87712940409227</v>
      </c>
      <c r="F668" s="2">
        <f ca="1">表格1[[#This Row],[第3年]]*(1+_xlfn.NORM.INV(RAND(),平均報酬率,平均標準差))</f>
        <v>105.28510998286842</v>
      </c>
      <c r="G668" s="2">
        <f ca="1">表格1[[#This Row],[第4年]]*(1+_xlfn.NORM.INV(RAND(),平均報酬率,平均標準差))</f>
        <v>117.43446812139817</v>
      </c>
      <c r="H668" s="2">
        <f ca="1">表格1[[#This Row],[第5年]]*(1+_xlfn.NORM.INV(RAND(),平均報酬率,平均標準差))</f>
        <v>108.18937685266515</v>
      </c>
      <c r="I668" s="2">
        <f ca="1">表格1[[#This Row],[第6年]]*(1+_xlfn.NORM.INV(RAND(),平均報酬率,平均標準差))</f>
        <v>119.03389074579157</v>
      </c>
      <c r="J668" s="2">
        <f ca="1">表格1[[#This Row],[第7年]]*(1+_xlfn.NORM.INV(RAND(),平均報酬率,平均標準差))</f>
        <v>123.28994576606981</v>
      </c>
      <c r="K668" s="2">
        <f ca="1">表格1[[#This Row],[第8年]]*(1+_xlfn.NORM.INV(RAND(),平均報酬率,平均標準差))</f>
        <v>128.40042137191116</v>
      </c>
      <c r="L668" s="2">
        <f ca="1">表格1[[#This Row],[第9年]]*(1+_xlfn.NORM.INV(RAND(),平均報酬率,平均標準差))</f>
        <v>128.23136512785334</v>
      </c>
    </row>
    <row r="669" spans="1:12" x14ac:dyDescent="0.25">
      <c r="A669" s="1">
        <v>641</v>
      </c>
      <c r="B669" s="1">
        <f t="shared" ref="B669:B732" si="10">投入金額</f>
        <v>100</v>
      </c>
      <c r="C669" s="2">
        <f ca="1">表格1[[#This Row],[期初]]*(1+_xlfn.NORM.INV(RAND(),平均報酬率,平均標準差))</f>
        <v>116.46336814022629</v>
      </c>
      <c r="D669" s="2">
        <f ca="1">表格1[[#This Row],[第1年]]*(1+_xlfn.NORM.INV(RAND(),平均報酬率,平均標準差))</f>
        <v>120.89790722733721</v>
      </c>
      <c r="E669" s="2">
        <f ca="1">表格1[[#This Row],[第2年]]*(1+_xlfn.NORM.INV(RAND(),平均報酬率,平均標準差))</f>
        <v>131.19804230215951</v>
      </c>
      <c r="F669" s="2">
        <f ca="1">表格1[[#This Row],[第3年]]*(1+_xlfn.NORM.INV(RAND(),平均報酬率,平均標準差))</f>
        <v>142.75922861656275</v>
      </c>
      <c r="G669" s="2">
        <f ca="1">表格1[[#This Row],[第4年]]*(1+_xlfn.NORM.INV(RAND(),平均報酬率,平均標準差))</f>
        <v>152.12185576007965</v>
      </c>
      <c r="H669" s="2">
        <f ca="1">表格1[[#This Row],[第5年]]*(1+_xlfn.NORM.INV(RAND(),平均報酬率,平均標準差))</f>
        <v>165.47067795808752</v>
      </c>
      <c r="I669" s="2">
        <f ca="1">表格1[[#This Row],[第6年]]*(1+_xlfn.NORM.INV(RAND(),平均報酬率,平均標準差))</f>
        <v>168.57571800852622</v>
      </c>
      <c r="J669" s="2">
        <f ca="1">表格1[[#This Row],[第7年]]*(1+_xlfn.NORM.INV(RAND(),平均報酬率,平均標準差))</f>
        <v>160.50767729148055</v>
      </c>
      <c r="K669" s="2">
        <f ca="1">表格1[[#This Row],[第8年]]*(1+_xlfn.NORM.INV(RAND(),平均報酬率,平均標準差))</f>
        <v>179.85050785805564</v>
      </c>
      <c r="L669" s="2">
        <f ca="1">表格1[[#This Row],[第9年]]*(1+_xlfn.NORM.INV(RAND(),平均報酬率,平均標準差))</f>
        <v>191.83879444677544</v>
      </c>
    </row>
    <row r="670" spans="1:12" x14ac:dyDescent="0.25">
      <c r="A670" s="1">
        <v>642</v>
      </c>
      <c r="B670" s="1">
        <f t="shared" si="10"/>
        <v>100</v>
      </c>
      <c r="C670" s="2">
        <f ca="1">表格1[[#This Row],[期初]]*(1+_xlfn.NORM.INV(RAND(),平均報酬率,平均標準差))</f>
        <v>105.8737245785704</v>
      </c>
      <c r="D670" s="2">
        <f ca="1">表格1[[#This Row],[第1年]]*(1+_xlfn.NORM.INV(RAND(),平均報酬率,平均標準差))</f>
        <v>107.20631062476626</v>
      </c>
      <c r="E670" s="2">
        <f ca="1">表格1[[#This Row],[第2年]]*(1+_xlfn.NORM.INV(RAND(),平均報酬率,平均標準差))</f>
        <v>122.56995080223774</v>
      </c>
      <c r="F670" s="2">
        <f ca="1">表格1[[#This Row],[第3年]]*(1+_xlfn.NORM.INV(RAND(),平均報酬率,平均標準差))</f>
        <v>129.94228801988493</v>
      </c>
      <c r="G670" s="2">
        <f ca="1">表格1[[#This Row],[第4年]]*(1+_xlfn.NORM.INV(RAND(),平均報酬率,平均標準差))</f>
        <v>143.1051262068865</v>
      </c>
      <c r="H670" s="2">
        <f ca="1">表格1[[#This Row],[第5年]]*(1+_xlfn.NORM.INV(RAND(),平均報酬率,平均標準差))</f>
        <v>161.82983626713255</v>
      </c>
      <c r="I670" s="2">
        <f ca="1">表格1[[#This Row],[第6年]]*(1+_xlfn.NORM.INV(RAND(),平均報酬率,平均標準差))</f>
        <v>172.335542893211</v>
      </c>
      <c r="J670" s="2">
        <f ca="1">表格1[[#This Row],[第7年]]*(1+_xlfn.NORM.INV(RAND(),平均報酬率,平均標準差))</f>
        <v>164.78866808166939</v>
      </c>
      <c r="K670" s="2">
        <f ca="1">表格1[[#This Row],[第8年]]*(1+_xlfn.NORM.INV(RAND(),平均報酬率,平均標準差))</f>
        <v>166.08555262071661</v>
      </c>
      <c r="L670" s="2">
        <f ca="1">表格1[[#This Row],[第9年]]*(1+_xlfn.NORM.INV(RAND(),平均報酬率,平均標準差))</f>
        <v>178.77370373039685</v>
      </c>
    </row>
    <row r="671" spans="1:12" x14ac:dyDescent="0.25">
      <c r="A671" s="1">
        <v>643</v>
      </c>
      <c r="B671" s="1">
        <f t="shared" si="10"/>
        <v>100</v>
      </c>
      <c r="C671" s="2">
        <f ca="1">表格1[[#This Row],[期初]]*(1+_xlfn.NORM.INV(RAND(),平均報酬率,平均標準差))</f>
        <v>118.05248008053297</v>
      </c>
      <c r="D671" s="2">
        <f ca="1">表格1[[#This Row],[第1年]]*(1+_xlfn.NORM.INV(RAND(),平均報酬率,平均標準差))</f>
        <v>118.16086871212607</v>
      </c>
      <c r="E671" s="2">
        <f ca="1">表格1[[#This Row],[第2年]]*(1+_xlfn.NORM.INV(RAND(),平均報酬率,平均標準差))</f>
        <v>123.22404017895848</v>
      </c>
      <c r="F671" s="2">
        <f ca="1">表格1[[#This Row],[第3年]]*(1+_xlfn.NORM.INV(RAND(),平均報酬率,平均標準差))</f>
        <v>138.80165582915424</v>
      </c>
      <c r="G671" s="2">
        <f ca="1">表格1[[#This Row],[第4年]]*(1+_xlfn.NORM.INV(RAND(),平均報酬率,平均標準差))</f>
        <v>157.31980766309334</v>
      </c>
      <c r="H671" s="2">
        <f ca="1">表格1[[#This Row],[第5年]]*(1+_xlfn.NORM.INV(RAND(),平均報酬率,平均標準差))</f>
        <v>184.27091605798489</v>
      </c>
      <c r="I671" s="2">
        <f ca="1">表格1[[#This Row],[第6年]]*(1+_xlfn.NORM.INV(RAND(),平均報酬率,平均標準差))</f>
        <v>221.6792134913492</v>
      </c>
      <c r="J671" s="2">
        <f ca="1">表格1[[#This Row],[第7年]]*(1+_xlfn.NORM.INV(RAND(),平均報酬率,平均標準差))</f>
        <v>260.44050714616839</v>
      </c>
      <c r="K671" s="2">
        <f ca="1">表格1[[#This Row],[第8年]]*(1+_xlfn.NORM.INV(RAND(),平均報酬率,平均標準差))</f>
        <v>284.93993820858037</v>
      </c>
      <c r="L671" s="2">
        <f ca="1">表格1[[#This Row],[第9年]]*(1+_xlfn.NORM.INV(RAND(),平均報酬率,平均標準差))</f>
        <v>314.78043558802352</v>
      </c>
    </row>
    <row r="672" spans="1:12" x14ac:dyDescent="0.25">
      <c r="A672" s="1">
        <v>644</v>
      </c>
      <c r="B672" s="1">
        <f t="shared" si="10"/>
        <v>100</v>
      </c>
      <c r="C672" s="2">
        <f ca="1">表格1[[#This Row],[期初]]*(1+_xlfn.NORM.INV(RAND(),平均報酬率,平均標準差))</f>
        <v>106.46826403422389</v>
      </c>
      <c r="D672" s="2">
        <f ca="1">表格1[[#This Row],[第1年]]*(1+_xlfn.NORM.INV(RAND(),平均報酬率,平均標準差))</f>
        <v>110.86059381016541</v>
      </c>
      <c r="E672" s="2">
        <f ca="1">表格1[[#This Row],[第2年]]*(1+_xlfn.NORM.INV(RAND(),平均報酬率,平均標準差))</f>
        <v>123.34517035996352</v>
      </c>
      <c r="F672" s="2">
        <f ca="1">表格1[[#This Row],[第3年]]*(1+_xlfn.NORM.INV(RAND(),平均報酬率,平均標準差))</f>
        <v>131.47894623659653</v>
      </c>
      <c r="G672" s="2">
        <f ca="1">表格1[[#This Row],[第4年]]*(1+_xlfn.NORM.INV(RAND(),平均報酬率,平均標準差))</f>
        <v>146.00097861208084</v>
      </c>
      <c r="H672" s="2">
        <f ca="1">表格1[[#This Row],[第5年]]*(1+_xlfn.NORM.INV(RAND(),平均報酬率,平均標準差))</f>
        <v>151.54366737669866</v>
      </c>
      <c r="I672" s="2">
        <f ca="1">表格1[[#This Row],[第6年]]*(1+_xlfn.NORM.INV(RAND(),平均報酬率,平均標準差))</f>
        <v>159.73108951550225</v>
      </c>
      <c r="J672" s="2">
        <f ca="1">表格1[[#This Row],[第7年]]*(1+_xlfn.NORM.INV(RAND(),平均報酬率,平均標準差))</f>
        <v>164.10754638147964</v>
      </c>
      <c r="K672" s="2">
        <f ca="1">表格1[[#This Row],[第8年]]*(1+_xlfn.NORM.INV(RAND(),平均報酬率,平均標準差))</f>
        <v>182.93796996440119</v>
      </c>
      <c r="L672" s="2">
        <f ca="1">表格1[[#This Row],[第9年]]*(1+_xlfn.NORM.INV(RAND(),平均報酬率,平均標準差))</f>
        <v>183.14255310632794</v>
      </c>
    </row>
    <row r="673" spans="1:12" x14ac:dyDescent="0.25">
      <c r="A673" s="1">
        <v>645</v>
      </c>
      <c r="B673" s="1">
        <f t="shared" si="10"/>
        <v>100</v>
      </c>
      <c r="C673" s="2">
        <f ca="1">表格1[[#This Row],[期初]]*(1+_xlfn.NORM.INV(RAND(),平均報酬率,平均標準差))</f>
        <v>103.82150663484595</v>
      </c>
      <c r="D673" s="2">
        <f ca="1">表格1[[#This Row],[第1年]]*(1+_xlfn.NORM.INV(RAND(),平均報酬率,平均標準差))</f>
        <v>110.08022376097708</v>
      </c>
      <c r="E673" s="2">
        <f ca="1">表格1[[#This Row],[第2年]]*(1+_xlfn.NORM.INV(RAND(),平均報酬率,平均標準差))</f>
        <v>123.40430135617017</v>
      </c>
      <c r="F673" s="2">
        <f ca="1">表格1[[#This Row],[第3年]]*(1+_xlfn.NORM.INV(RAND(),平均報酬率,平均標準差))</f>
        <v>128.23408952422409</v>
      </c>
      <c r="G673" s="2">
        <f ca="1">表格1[[#This Row],[第4年]]*(1+_xlfn.NORM.INV(RAND(),平均報酬率,平均標準差))</f>
        <v>141.19898974368218</v>
      </c>
      <c r="H673" s="2">
        <f ca="1">表格1[[#This Row],[第5年]]*(1+_xlfn.NORM.INV(RAND(),平均報酬率,平均標準差))</f>
        <v>142.15969811853574</v>
      </c>
      <c r="I673" s="2">
        <f ca="1">表格1[[#This Row],[第6年]]*(1+_xlfn.NORM.INV(RAND(),平均報酬率,平均標準差))</f>
        <v>142.35030714902615</v>
      </c>
      <c r="J673" s="2">
        <f ca="1">表格1[[#This Row],[第7年]]*(1+_xlfn.NORM.INV(RAND(),平均報酬率,平均標準差))</f>
        <v>156.59766822041809</v>
      </c>
      <c r="K673" s="2">
        <f ca="1">表格1[[#This Row],[第8年]]*(1+_xlfn.NORM.INV(RAND(),平均報酬率,平均標準差))</f>
        <v>177.40557398459549</v>
      </c>
      <c r="L673" s="2">
        <f ca="1">表格1[[#This Row],[第9年]]*(1+_xlfn.NORM.INV(RAND(),平均報酬率,平均標準差))</f>
        <v>188.24228042034485</v>
      </c>
    </row>
    <row r="674" spans="1:12" x14ac:dyDescent="0.25">
      <c r="A674" s="1">
        <v>646</v>
      </c>
      <c r="B674" s="1">
        <f t="shared" si="10"/>
        <v>100</v>
      </c>
      <c r="C674" s="2">
        <f ca="1">表格1[[#This Row],[期初]]*(1+_xlfn.NORM.INV(RAND(),平均報酬率,平均標準差))</f>
        <v>104.25594934934885</v>
      </c>
      <c r="D674" s="2">
        <f ca="1">表格1[[#This Row],[第1年]]*(1+_xlfn.NORM.INV(RAND(),平均報酬率,平均標準差))</f>
        <v>101.20780253604353</v>
      </c>
      <c r="E674" s="2">
        <f ca="1">表格1[[#This Row],[第2年]]*(1+_xlfn.NORM.INV(RAND(),平均報酬率,平均標準差))</f>
        <v>110.80771651746159</v>
      </c>
      <c r="F674" s="2">
        <f ca="1">表格1[[#This Row],[第3年]]*(1+_xlfn.NORM.INV(RAND(),平均報酬率,平均標準差))</f>
        <v>122.08241455109622</v>
      </c>
      <c r="G674" s="2">
        <f ca="1">表格1[[#This Row],[第4年]]*(1+_xlfn.NORM.INV(RAND(),平均報酬率,平均標準差))</f>
        <v>146.0496948029139</v>
      </c>
      <c r="H674" s="2">
        <f ca="1">表格1[[#This Row],[第5年]]*(1+_xlfn.NORM.INV(RAND(),平均報酬率,平均標準差))</f>
        <v>163.49874079686623</v>
      </c>
      <c r="I674" s="2">
        <f ca="1">表格1[[#This Row],[第6年]]*(1+_xlfn.NORM.INV(RAND(),平均報酬率,平均標準差))</f>
        <v>164.48896859554372</v>
      </c>
      <c r="J674" s="2">
        <f ca="1">表格1[[#This Row],[第7年]]*(1+_xlfn.NORM.INV(RAND(),平均報酬率,平均標準差))</f>
        <v>185.79454859524242</v>
      </c>
      <c r="K674" s="2">
        <f ca="1">表格1[[#This Row],[第8年]]*(1+_xlfn.NORM.INV(RAND(),平均報酬率,平均標準差))</f>
        <v>192.35567750106551</v>
      </c>
      <c r="L674" s="2">
        <f ca="1">表格1[[#This Row],[第9年]]*(1+_xlfn.NORM.INV(RAND(),平均報酬率,平均標準差))</f>
        <v>232.91569776150445</v>
      </c>
    </row>
    <row r="675" spans="1:12" x14ac:dyDescent="0.25">
      <c r="A675" s="1">
        <v>647</v>
      </c>
      <c r="B675" s="1">
        <f t="shared" si="10"/>
        <v>100</v>
      </c>
      <c r="C675" s="2">
        <f ca="1">表格1[[#This Row],[期初]]*(1+_xlfn.NORM.INV(RAND(),平均報酬率,平均標準差))</f>
        <v>107.44958678692875</v>
      </c>
      <c r="D675" s="2">
        <f ca="1">表格1[[#This Row],[第1年]]*(1+_xlfn.NORM.INV(RAND(),平均報酬率,平均標準差))</f>
        <v>113.91362998114006</v>
      </c>
      <c r="E675" s="2">
        <f ca="1">表格1[[#This Row],[第2年]]*(1+_xlfn.NORM.INV(RAND(),平均報酬率,平均標準差))</f>
        <v>124.72848807786127</v>
      </c>
      <c r="F675" s="2">
        <f ca="1">表格1[[#This Row],[第3年]]*(1+_xlfn.NORM.INV(RAND(),平均報酬率,平均標準差))</f>
        <v>136.56606873200863</v>
      </c>
      <c r="G675" s="2">
        <f ca="1">表格1[[#This Row],[第4年]]*(1+_xlfn.NORM.INV(RAND(),平均報酬率,平均標準差))</f>
        <v>146.89083280127537</v>
      </c>
      <c r="H675" s="2">
        <f ca="1">表格1[[#This Row],[第5年]]*(1+_xlfn.NORM.INV(RAND(),平均報酬率,平均標準差))</f>
        <v>171.2044412435956</v>
      </c>
      <c r="I675" s="2">
        <f ca="1">表格1[[#This Row],[第6年]]*(1+_xlfn.NORM.INV(RAND(),平均報酬率,平均標準差))</f>
        <v>169.97712928403405</v>
      </c>
      <c r="J675" s="2">
        <f ca="1">表格1[[#This Row],[第7年]]*(1+_xlfn.NORM.INV(RAND(),平均報酬率,平均標準差))</f>
        <v>186.55222071779008</v>
      </c>
      <c r="K675" s="2">
        <f ca="1">表格1[[#This Row],[第8年]]*(1+_xlfn.NORM.INV(RAND(),平均報酬率,平均標準差))</f>
        <v>183.11387212655063</v>
      </c>
      <c r="L675" s="2">
        <f ca="1">表格1[[#This Row],[第9年]]*(1+_xlfn.NORM.INV(RAND(),平均報酬率,平均標準差))</f>
        <v>209.63163366321905</v>
      </c>
    </row>
    <row r="676" spans="1:12" x14ac:dyDescent="0.25">
      <c r="A676" s="1">
        <v>648</v>
      </c>
      <c r="B676" s="1">
        <f t="shared" si="10"/>
        <v>100</v>
      </c>
      <c r="C676" s="2">
        <f ca="1">表格1[[#This Row],[期初]]*(1+_xlfn.NORM.INV(RAND(),平均報酬率,平均標準差))</f>
        <v>102.97754953147422</v>
      </c>
      <c r="D676" s="2">
        <f ca="1">表格1[[#This Row],[第1年]]*(1+_xlfn.NORM.INV(RAND(),平均報酬率,平均標準差))</f>
        <v>115.60792532578417</v>
      </c>
      <c r="E676" s="2">
        <f ca="1">表格1[[#This Row],[第2年]]*(1+_xlfn.NORM.INV(RAND(),平均報酬率,平均標準差))</f>
        <v>118.35490971175747</v>
      </c>
      <c r="F676" s="2">
        <f ca="1">表格1[[#This Row],[第3年]]*(1+_xlfn.NORM.INV(RAND(),平均報酬率,平均標準差))</f>
        <v>117.11237135024372</v>
      </c>
      <c r="G676" s="2">
        <f ca="1">表格1[[#This Row],[第4年]]*(1+_xlfn.NORM.INV(RAND(),平均報酬率,平均標準差))</f>
        <v>119.10631101778294</v>
      </c>
      <c r="H676" s="2">
        <f ca="1">表格1[[#This Row],[第5年]]*(1+_xlfn.NORM.INV(RAND(),平均報酬率,平均標準差))</f>
        <v>131.19888038190027</v>
      </c>
      <c r="I676" s="2">
        <f ca="1">表格1[[#This Row],[第6年]]*(1+_xlfn.NORM.INV(RAND(),平均報酬率,平均標準差))</f>
        <v>151.09425249395682</v>
      </c>
      <c r="J676" s="2">
        <f ca="1">表格1[[#This Row],[第7年]]*(1+_xlfn.NORM.INV(RAND(),平均報酬率,平均標準差))</f>
        <v>156.77921517577727</v>
      </c>
      <c r="K676" s="2">
        <f ca="1">表格1[[#This Row],[第8年]]*(1+_xlfn.NORM.INV(RAND(),平均報酬率,平均標準差))</f>
        <v>176.79433006906945</v>
      </c>
      <c r="L676" s="2">
        <f ca="1">表格1[[#This Row],[第9年]]*(1+_xlfn.NORM.INV(RAND(),平均報酬率,平均標準差))</f>
        <v>194.16625472104127</v>
      </c>
    </row>
    <row r="677" spans="1:12" x14ac:dyDescent="0.25">
      <c r="A677" s="1">
        <v>649</v>
      </c>
      <c r="B677" s="1">
        <f t="shared" si="10"/>
        <v>100</v>
      </c>
      <c r="C677" s="2">
        <f ca="1">表格1[[#This Row],[期初]]*(1+_xlfn.NORM.INV(RAND(),平均報酬率,平均標準差))</f>
        <v>102.23202736075952</v>
      </c>
      <c r="D677" s="2">
        <f ca="1">表格1[[#This Row],[第1年]]*(1+_xlfn.NORM.INV(RAND(),平均報酬率,平均標準差))</f>
        <v>107.01225344786131</v>
      </c>
      <c r="E677" s="2">
        <f ca="1">表格1[[#This Row],[第2年]]*(1+_xlfn.NORM.INV(RAND(),平均報酬率,平均標準差))</f>
        <v>118.55257225969039</v>
      </c>
      <c r="F677" s="2">
        <f ca="1">表格1[[#This Row],[第3年]]*(1+_xlfn.NORM.INV(RAND(),平均報酬率,平均標準差))</f>
        <v>126.65718573621207</v>
      </c>
      <c r="G677" s="2">
        <f ca="1">表格1[[#This Row],[第4年]]*(1+_xlfn.NORM.INV(RAND(),平均報酬率,平均標準差))</f>
        <v>137.73850894885254</v>
      </c>
      <c r="H677" s="2">
        <f ca="1">表格1[[#This Row],[第5年]]*(1+_xlfn.NORM.INV(RAND(),平均報酬率,平均標準差))</f>
        <v>141.87701374090469</v>
      </c>
      <c r="I677" s="2">
        <f ca="1">表格1[[#This Row],[第6年]]*(1+_xlfn.NORM.INV(RAND(),平均報酬率,平均標準差))</f>
        <v>155.25926856881807</v>
      </c>
      <c r="J677" s="2">
        <f ca="1">表格1[[#This Row],[第7年]]*(1+_xlfn.NORM.INV(RAND(),平均報酬率,平均標準差))</f>
        <v>169.70593535626409</v>
      </c>
      <c r="K677" s="2">
        <f ca="1">表格1[[#This Row],[第8年]]*(1+_xlfn.NORM.INV(RAND(),平均報酬率,平均標準差))</f>
        <v>192.33048642950439</v>
      </c>
      <c r="L677" s="2">
        <f ca="1">表格1[[#This Row],[第9年]]*(1+_xlfn.NORM.INV(RAND(),平均報酬率,平均標準差))</f>
        <v>232.30267333204222</v>
      </c>
    </row>
    <row r="678" spans="1:12" x14ac:dyDescent="0.25">
      <c r="A678" s="1">
        <v>650</v>
      </c>
      <c r="B678" s="1">
        <f t="shared" si="10"/>
        <v>100</v>
      </c>
      <c r="C678" s="2">
        <f ca="1">表格1[[#This Row],[期初]]*(1+_xlfn.NORM.INV(RAND(),平均報酬率,平均標準差))</f>
        <v>99.236522789890216</v>
      </c>
      <c r="D678" s="2">
        <f ca="1">表格1[[#This Row],[第1年]]*(1+_xlfn.NORM.INV(RAND(),平均報酬率,平均標準差))</f>
        <v>98.17730980010343</v>
      </c>
      <c r="E678" s="2">
        <f ca="1">表格1[[#This Row],[第2年]]*(1+_xlfn.NORM.INV(RAND(),平均報酬率,平均標準差))</f>
        <v>92.049043732196395</v>
      </c>
      <c r="F678" s="2">
        <f ca="1">表格1[[#This Row],[第3年]]*(1+_xlfn.NORM.INV(RAND(),平均報酬率,平均標準差))</f>
        <v>101.78418878421128</v>
      </c>
      <c r="G678" s="2">
        <f ca="1">表格1[[#This Row],[第4年]]*(1+_xlfn.NORM.INV(RAND(),平均報酬率,平均標準差))</f>
        <v>103.00218947313584</v>
      </c>
      <c r="H678" s="2">
        <f ca="1">表格1[[#This Row],[第5年]]*(1+_xlfn.NORM.INV(RAND(),平均報酬率,平均標準差))</f>
        <v>104.05829239213534</v>
      </c>
      <c r="I678" s="2">
        <f ca="1">表格1[[#This Row],[第6年]]*(1+_xlfn.NORM.INV(RAND(),平均報酬率,平均標準差))</f>
        <v>101.19424577020011</v>
      </c>
      <c r="J678" s="2">
        <f ca="1">表格1[[#This Row],[第7年]]*(1+_xlfn.NORM.INV(RAND(),平均報酬率,平均標準差))</f>
        <v>105.89253859315691</v>
      </c>
      <c r="K678" s="2">
        <f ca="1">表格1[[#This Row],[第8年]]*(1+_xlfn.NORM.INV(RAND(),平均報酬率,平均標準差))</f>
        <v>117.68864415418798</v>
      </c>
      <c r="L678" s="2">
        <f ca="1">表格1[[#This Row],[第9年]]*(1+_xlfn.NORM.INV(RAND(),平均報酬率,平均標準差))</f>
        <v>126.90044271567426</v>
      </c>
    </row>
    <row r="679" spans="1:12" x14ac:dyDescent="0.25">
      <c r="A679" s="1">
        <v>651</v>
      </c>
      <c r="B679" s="1">
        <f t="shared" si="10"/>
        <v>100</v>
      </c>
      <c r="C679" s="2">
        <f ca="1">表格1[[#This Row],[期初]]*(1+_xlfn.NORM.INV(RAND(),平均報酬率,平均標準差))</f>
        <v>109.40176715804384</v>
      </c>
      <c r="D679" s="2">
        <f ca="1">表格1[[#This Row],[第1年]]*(1+_xlfn.NORM.INV(RAND(),平均報酬率,平均標準差))</f>
        <v>112.33070678451422</v>
      </c>
      <c r="E679" s="2">
        <f ca="1">表格1[[#This Row],[第2年]]*(1+_xlfn.NORM.INV(RAND(),平均報酬率,平均標準差))</f>
        <v>112.92738056208628</v>
      </c>
      <c r="F679" s="2">
        <f ca="1">表格1[[#This Row],[第3年]]*(1+_xlfn.NORM.INV(RAND(),平均報酬率,平均標準差))</f>
        <v>119.26244179743081</v>
      </c>
      <c r="G679" s="2">
        <f ca="1">表格1[[#This Row],[第4年]]*(1+_xlfn.NORM.INV(RAND(),平均報酬率,平均標準差))</f>
        <v>132.53764261538046</v>
      </c>
      <c r="H679" s="2">
        <f ca="1">表格1[[#This Row],[第5年]]*(1+_xlfn.NORM.INV(RAND(),平均報酬率,平均標準差))</f>
        <v>142.64791938840841</v>
      </c>
      <c r="I679" s="2">
        <f ca="1">表格1[[#This Row],[第6年]]*(1+_xlfn.NORM.INV(RAND(),平均報酬率,平均標準差))</f>
        <v>150.55418351337389</v>
      </c>
      <c r="J679" s="2">
        <f ca="1">表格1[[#This Row],[第7年]]*(1+_xlfn.NORM.INV(RAND(),平均報酬率,平均標準差))</f>
        <v>157.0186389759416</v>
      </c>
      <c r="K679" s="2">
        <f ca="1">表格1[[#This Row],[第8年]]*(1+_xlfn.NORM.INV(RAND(),平均報酬率,平均標準差))</f>
        <v>176.62617958950369</v>
      </c>
      <c r="L679" s="2">
        <f ca="1">表格1[[#This Row],[第9年]]*(1+_xlfn.NORM.INV(RAND(),平均報酬率,平均標準差))</f>
        <v>190.09430374254347</v>
      </c>
    </row>
    <row r="680" spans="1:12" x14ac:dyDescent="0.25">
      <c r="A680" s="1">
        <v>652</v>
      </c>
      <c r="B680" s="1">
        <f t="shared" si="10"/>
        <v>100</v>
      </c>
      <c r="C680" s="2">
        <f ca="1">表格1[[#This Row],[期初]]*(1+_xlfn.NORM.INV(RAND(),平均報酬率,平均標準差))</f>
        <v>101.51035679816592</v>
      </c>
      <c r="D680" s="2">
        <f ca="1">表格1[[#This Row],[第1年]]*(1+_xlfn.NORM.INV(RAND(),平均報酬率,平均標準差))</f>
        <v>113.31827486933281</v>
      </c>
      <c r="E680" s="2">
        <f ca="1">表格1[[#This Row],[第2年]]*(1+_xlfn.NORM.INV(RAND(),平均報酬率,平均標準差))</f>
        <v>117.65543104034811</v>
      </c>
      <c r="F680" s="2">
        <f ca="1">表格1[[#This Row],[第3年]]*(1+_xlfn.NORM.INV(RAND(),平均報酬率,平均標準差))</f>
        <v>123.77548597817237</v>
      </c>
      <c r="G680" s="2">
        <f ca="1">表格1[[#This Row],[第4年]]*(1+_xlfn.NORM.INV(RAND(),平均報酬率,平均標準差))</f>
        <v>145.75702933982538</v>
      </c>
      <c r="H680" s="2">
        <f ca="1">表格1[[#This Row],[第5年]]*(1+_xlfn.NORM.INV(RAND(),平均報酬率,平均標準差))</f>
        <v>151.74609975245639</v>
      </c>
      <c r="I680" s="2">
        <f ca="1">表格1[[#This Row],[第6年]]*(1+_xlfn.NORM.INV(RAND(),平均報酬率,平均標準差))</f>
        <v>168.17276202231892</v>
      </c>
      <c r="J680" s="2">
        <f ca="1">表格1[[#This Row],[第7年]]*(1+_xlfn.NORM.INV(RAND(),平均報酬率,平均標準差))</f>
        <v>198.89261845479288</v>
      </c>
      <c r="K680" s="2">
        <f ca="1">表格1[[#This Row],[第8年]]*(1+_xlfn.NORM.INV(RAND(),平均報酬率,平均標準差))</f>
        <v>226.91877827775284</v>
      </c>
      <c r="L680" s="2">
        <f ca="1">表格1[[#This Row],[第9年]]*(1+_xlfn.NORM.INV(RAND(),平均報酬率,平均標準差))</f>
        <v>225.22506022401615</v>
      </c>
    </row>
    <row r="681" spans="1:12" x14ac:dyDescent="0.25">
      <c r="A681" s="1">
        <v>653</v>
      </c>
      <c r="B681" s="1">
        <f t="shared" si="10"/>
        <v>100</v>
      </c>
      <c r="C681" s="2">
        <f ca="1">表格1[[#This Row],[期初]]*(1+_xlfn.NORM.INV(RAND(),平均報酬率,平均標準差))</f>
        <v>99.589811083387175</v>
      </c>
      <c r="D681" s="2">
        <f ca="1">表格1[[#This Row],[第1年]]*(1+_xlfn.NORM.INV(RAND(),平均報酬率,平均標準差))</f>
        <v>108.31292369405341</v>
      </c>
      <c r="E681" s="2">
        <f ca="1">表格1[[#This Row],[第2年]]*(1+_xlfn.NORM.INV(RAND(),平均報酬率,平均標準差))</f>
        <v>116.35706120697785</v>
      </c>
      <c r="F681" s="2">
        <f ca="1">表格1[[#This Row],[第3年]]*(1+_xlfn.NORM.INV(RAND(),平均報酬率,平均標準差))</f>
        <v>131.23634815077352</v>
      </c>
      <c r="G681" s="2">
        <f ca="1">表格1[[#This Row],[第4年]]*(1+_xlfn.NORM.INV(RAND(),平均報酬率,平均標準差))</f>
        <v>151.25957752575243</v>
      </c>
      <c r="H681" s="2">
        <f ca="1">表格1[[#This Row],[第5年]]*(1+_xlfn.NORM.INV(RAND(),平均報酬率,平均標準差))</f>
        <v>155.71630601862154</v>
      </c>
      <c r="I681" s="2">
        <f ca="1">表格1[[#This Row],[第6年]]*(1+_xlfn.NORM.INV(RAND(),平均報酬率,平均標準差))</f>
        <v>170.38809881846294</v>
      </c>
      <c r="J681" s="2">
        <f ca="1">表格1[[#This Row],[第7年]]*(1+_xlfn.NORM.INV(RAND(),平均報酬率,平均標準差))</f>
        <v>197.02608836157731</v>
      </c>
      <c r="K681" s="2">
        <f ca="1">表格1[[#This Row],[第8年]]*(1+_xlfn.NORM.INV(RAND(),平均報酬率,平均標準差))</f>
        <v>216.39105709675121</v>
      </c>
      <c r="L681" s="2">
        <f ca="1">表格1[[#This Row],[第9年]]*(1+_xlfn.NORM.INV(RAND(),平均報酬率,平均標準差))</f>
        <v>247.57373984755171</v>
      </c>
    </row>
    <row r="682" spans="1:12" x14ac:dyDescent="0.25">
      <c r="A682" s="1">
        <v>654</v>
      </c>
      <c r="B682" s="1">
        <f t="shared" si="10"/>
        <v>100</v>
      </c>
      <c r="C682" s="2">
        <f ca="1">表格1[[#This Row],[期初]]*(1+_xlfn.NORM.INV(RAND(),平均報酬率,平均標準差))</f>
        <v>110.59330562603297</v>
      </c>
      <c r="D682" s="2">
        <f ca="1">表格1[[#This Row],[第1年]]*(1+_xlfn.NORM.INV(RAND(),平均報酬率,平均標準差))</f>
        <v>129.35760433628974</v>
      </c>
      <c r="E682" s="2">
        <f ca="1">表格1[[#This Row],[第2年]]*(1+_xlfn.NORM.INV(RAND(),平均報酬率,平均標準差))</f>
        <v>124.33097480535427</v>
      </c>
      <c r="F682" s="2">
        <f ca="1">表格1[[#This Row],[第3年]]*(1+_xlfn.NORM.INV(RAND(),平均報酬率,平均標準差))</f>
        <v>131.48591677355046</v>
      </c>
      <c r="G682" s="2">
        <f ca="1">表格1[[#This Row],[第4年]]*(1+_xlfn.NORM.INV(RAND(),平均報酬率,平均標準差))</f>
        <v>137.47648904805109</v>
      </c>
      <c r="H682" s="2">
        <f ca="1">表格1[[#This Row],[第5年]]*(1+_xlfn.NORM.INV(RAND(),平均報酬率,平均標準差))</f>
        <v>145.84709393048658</v>
      </c>
      <c r="I682" s="2">
        <f ca="1">表格1[[#This Row],[第6年]]*(1+_xlfn.NORM.INV(RAND(),平均報酬率,平均標準差))</f>
        <v>174.72510054305417</v>
      </c>
      <c r="J682" s="2">
        <f ca="1">表格1[[#This Row],[第7年]]*(1+_xlfn.NORM.INV(RAND(),平均報酬率,平均標準差))</f>
        <v>193.34482623303475</v>
      </c>
      <c r="K682" s="2">
        <f ca="1">表格1[[#This Row],[第8年]]*(1+_xlfn.NORM.INV(RAND(),平均報酬率,平均標準差))</f>
        <v>202.27415395210033</v>
      </c>
      <c r="L682" s="2">
        <f ca="1">表格1[[#This Row],[第9年]]*(1+_xlfn.NORM.INV(RAND(),平均報酬率,平均標準差))</f>
        <v>220.64434069433901</v>
      </c>
    </row>
    <row r="683" spans="1:12" x14ac:dyDescent="0.25">
      <c r="A683" s="1">
        <v>655</v>
      </c>
      <c r="B683" s="1">
        <f t="shared" si="10"/>
        <v>100</v>
      </c>
      <c r="C683" s="2">
        <f ca="1">表格1[[#This Row],[期初]]*(1+_xlfn.NORM.INV(RAND(),平均報酬率,平均標準差))</f>
        <v>98.175907232928481</v>
      </c>
      <c r="D683" s="2">
        <f ca="1">表格1[[#This Row],[第1年]]*(1+_xlfn.NORM.INV(RAND(),平均報酬率,平均標準差))</f>
        <v>118.16961869859811</v>
      </c>
      <c r="E683" s="2">
        <f ca="1">表格1[[#This Row],[第2年]]*(1+_xlfn.NORM.INV(RAND(),平均報酬率,平均標準差))</f>
        <v>133.37405875050788</v>
      </c>
      <c r="F683" s="2">
        <f ca="1">表格1[[#This Row],[第3年]]*(1+_xlfn.NORM.INV(RAND(),平均報酬率,平均標準差))</f>
        <v>138.31850823145967</v>
      </c>
      <c r="G683" s="2">
        <f ca="1">表格1[[#This Row],[第4年]]*(1+_xlfn.NORM.INV(RAND(),平均報酬率,平均標準差))</f>
        <v>159.00028786829125</v>
      </c>
      <c r="H683" s="2">
        <f ca="1">表格1[[#This Row],[第5年]]*(1+_xlfn.NORM.INV(RAND(),平均報酬率,平均標準差))</f>
        <v>163.51929200620216</v>
      </c>
      <c r="I683" s="2">
        <f ca="1">表格1[[#This Row],[第6年]]*(1+_xlfn.NORM.INV(RAND(),平均報酬率,平均標準差))</f>
        <v>196.33237466051492</v>
      </c>
      <c r="J683" s="2">
        <f ca="1">表格1[[#This Row],[第7年]]*(1+_xlfn.NORM.INV(RAND(),平均報酬率,平均標準差))</f>
        <v>213.8401445072231</v>
      </c>
      <c r="K683" s="2">
        <f ca="1">表格1[[#This Row],[第8年]]*(1+_xlfn.NORM.INV(RAND(),平均報酬率,平均標準差))</f>
        <v>230.14669456189364</v>
      </c>
      <c r="L683" s="2">
        <f ca="1">表格1[[#This Row],[第9年]]*(1+_xlfn.NORM.INV(RAND(),平均報酬率,平均標準差))</f>
        <v>256.44211922183661</v>
      </c>
    </row>
    <row r="684" spans="1:12" x14ac:dyDescent="0.25">
      <c r="A684" s="1">
        <v>656</v>
      </c>
      <c r="B684" s="1">
        <f t="shared" si="10"/>
        <v>100</v>
      </c>
      <c r="C684" s="2">
        <f ca="1">表格1[[#This Row],[期初]]*(1+_xlfn.NORM.INV(RAND(),平均報酬率,平均標準差))</f>
        <v>112.06934451261903</v>
      </c>
      <c r="D684" s="2">
        <f ca="1">表格1[[#This Row],[第1年]]*(1+_xlfn.NORM.INV(RAND(),平均報酬率,平均標準差))</f>
        <v>125.34071901824086</v>
      </c>
      <c r="E684" s="2">
        <f ca="1">表格1[[#This Row],[第2年]]*(1+_xlfn.NORM.INV(RAND(),平均報酬率,平均標準差))</f>
        <v>126.56813817293934</v>
      </c>
      <c r="F684" s="2">
        <f ca="1">表格1[[#This Row],[第3年]]*(1+_xlfn.NORM.INV(RAND(),平均報酬率,平均標準差))</f>
        <v>136.50483214516976</v>
      </c>
      <c r="G684" s="2">
        <f ca="1">表格1[[#This Row],[第4年]]*(1+_xlfn.NORM.INV(RAND(),平均報酬率,平均標準差))</f>
        <v>155.68079297582682</v>
      </c>
      <c r="H684" s="2">
        <f ca="1">表格1[[#This Row],[第5年]]*(1+_xlfn.NORM.INV(RAND(),平均報酬率,平均標準差))</f>
        <v>166.38270577292275</v>
      </c>
      <c r="I684" s="2">
        <f ca="1">表格1[[#This Row],[第6年]]*(1+_xlfn.NORM.INV(RAND(),平均報酬率,平均標準差))</f>
        <v>164.60676697160514</v>
      </c>
      <c r="J684" s="2">
        <f ca="1">表格1[[#This Row],[第7年]]*(1+_xlfn.NORM.INV(RAND(),平均報酬率,平均標準差))</f>
        <v>184.25363628728871</v>
      </c>
      <c r="K684" s="2">
        <f ca="1">表格1[[#This Row],[第8年]]*(1+_xlfn.NORM.INV(RAND(),平均報酬率,平均標準差))</f>
        <v>212.8739314335549</v>
      </c>
      <c r="L684" s="2">
        <f ca="1">表格1[[#This Row],[第9年]]*(1+_xlfn.NORM.INV(RAND(),平均報酬率,平均標準差))</f>
        <v>220.12839206215165</v>
      </c>
    </row>
    <row r="685" spans="1:12" x14ac:dyDescent="0.25">
      <c r="A685" s="1">
        <v>657</v>
      </c>
      <c r="B685" s="1">
        <f t="shared" si="10"/>
        <v>100</v>
      </c>
      <c r="C685" s="2">
        <f ca="1">表格1[[#This Row],[期初]]*(1+_xlfn.NORM.INV(RAND(),平均報酬率,平均標準差))</f>
        <v>103.04445228979959</v>
      </c>
      <c r="D685" s="2">
        <f ca="1">表格1[[#This Row],[第1年]]*(1+_xlfn.NORM.INV(RAND(),平均報酬率,平均標準差))</f>
        <v>113.68367661093784</v>
      </c>
      <c r="E685" s="2">
        <f ca="1">表格1[[#This Row],[第2年]]*(1+_xlfn.NORM.INV(RAND(),平均報酬率,平均標準差))</f>
        <v>112.37737527759816</v>
      </c>
      <c r="F685" s="2">
        <f ca="1">表格1[[#This Row],[第3年]]*(1+_xlfn.NORM.INV(RAND(),平均報酬率,平均標準差))</f>
        <v>132.17116127222121</v>
      </c>
      <c r="G685" s="2">
        <f ca="1">表格1[[#This Row],[第4年]]*(1+_xlfn.NORM.INV(RAND(),平均報酬率,平均標準差))</f>
        <v>141.04275467931441</v>
      </c>
      <c r="H685" s="2">
        <f ca="1">表格1[[#This Row],[第5年]]*(1+_xlfn.NORM.INV(RAND(),平均報酬率,平均標準差))</f>
        <v>140.75810272011836</v>
      </c>
      <c r="I685" s="2">
        <f ca="1">表格1[[#This Row],[第6年]]*(1+_xlfn.NORM.INV(RAND(),平均報酬率,平均標準差))</f>
        <v>149.29994204067131</v>
      </c>
      <c r="J685" s="2">
        <f ca="1">表格1[[#This Row],[第7年]]*(1+_xlfn.NORM.INV(RAND(),平均報酬率,平均標準差))</f>
        <v>165.71346842547143</v>
      </c>
      <c r="K685" s="2">
        <f ca="1">表格1[[#This Row],[第8年]]*(1+_xlfn.NORM.INV(RAND(),平均報酬率,平均標準差))</f>
        <v>173.68642276211315</v>
      </c>
      <c r="L685" s="2">
        <f ca="1">表格1[[#This Row],[第9年]]*(1+_xlfn.NORM.INV(RAND(),平均報酬率,平均標準差))</f>
        <v>187.06853044590719</v>
      </c>
    </row>
    <row r="686" spans="1:12" x14ac:dyDescent="0.25">
      <c r="A686" s="1">
        <v>658</v>
      </c>
      <c r="B686" s="1">
        <f t="shared" si="10"/>
        <v>100</v>
      </c>
      <c r="C686" s="2">
        <f ca="1">表格1[[#This Row],[期初]]*(1+_xlfn.NORM.INV(RAND(),平均報酬率,平均標準差))</f>
        <v>102.71203100615145</v>
      </c>
      <c r="D686" s="2">
        <f ca="1">表格1[[#This Row],[第1年]]*(1+_xlfn.NORM.INV(RAND(),平均報酬率,平均標準差))</f>
        <v>104.42058621056067</v>
      </c>
      <c r="E686" s="2">
        <f ca="1">表格1[[#This Row],[第2年]]*(1+_xlfn.NORM.INV(RAND(),平均報酬率,平均標準差))</f>
        <v>120.59178368735428</v>
      </c>
      <c r="F686" s="2">
        <f ca="1">表格1[[#This Row],[第3年]]*(1+_xlfn.NORM.INV(RAND(),平均報酬率,平均標準差))</f>
        <v>124.02053747253203</v>
      </c>
      <c r="G686" s="2">
        <f ca="1">表格1[[#This Row],[第4年]]*(1+_xlfn.NORM.INV(RAND(),平均報酬率,平均標準差))</f>
        <v>132.75136547229008</v>
      </c>
      <c r="H686" s="2">
        <f ca="1">表格1[[#This Row],[第5年]]*(1+_xlfn.NORM.INV(RAND(),平均報酬率,平均標準差))</f>
        <v>146.43661137368156</v>
      </c>
      <c r="I686" s="2">
        <f ca="1">表格1[[#This Row],[第6年]]*(1+_xlfn.NORM.INV(RAND(),平均報酬率,平均標準差))</f>
        <v>166.76089254735572</v>
      </c>
      <c r="J686" s="2">
        <f ca="1">表格1[[#This Row],[第7年]]*(1+_xlfn.NORM.INV(RAND(),平均報酬率,平均標準差))</f>
        <v>176.18159352900733</v>
      </c>
      <c r="K686" s="2">
        <f ca="1">表格1[[#This Row],[第8年]]*(1+_xlfn.NORM.INV(RAND(),平均報酬率,平均標準差))</f>
        <v>179.42674763587044</v>
      </c>
      <c r="L686" s="2">
        <f ca="1">表格1[[#This Row],[第9年]]*(1+_xlfn.NORM.INV(RAND(),平均報酬率,平均標準差))</f>
        <v>196.22806618270144</v>
      </c>
    </row>
    <row r="687" spans="1:12" x14ac:dyDescent="0.25">
      <c r="A687" s="1">
        <v>659</v>
      </c>
      <c r="B687" s="1">
        <f t="shared" si="10"/>
        <v>100</v>
      </c>
      <c r="C687" s="2">
        <f ca="1">表格1[[#This Row],[期初]]*(1+_xlfn.NORM.INV(RAND(),平均報酬率,平均標準差))</f>
        <v>110.13202564608476</v>
      </c>
      <c r="D687" s="2">
        <f ca="1">表格1[[#This Row],[第1年]]*(1+_xlfn.NORM.INV(RAND(),平均報酬率,平均標準差))</f>
        <v>121.50457695955976</v>
      </c>
      <c r="E687" s="2">
        <f ca="1">表格1[[#This Row],[第2年]]*(1+_xlfn.NORM.INV(RAND(),平均報酬率,平均標準差))</f>
        <v>127.32616370250253</v>
      </c>
      <c r="F687" s="2">
        <f ca="1">表格1[[#This Row],[第3年]]*(1+_xlfn.NORM.INV(RAND(),平均報酬率,平均標準差))</f>
        <v>132.43149653555071</v>
      </c>
      <c r="G687" s="2">
        <f ca="1">表格1[[#This Row],[第4年]]*(1+_xlfn.NORM.INV(RAND(),平均報酬率,平均標準差))</f>
        <v>133.50104565903146</v>
      </c>
      <c r="H687" s="2">
        <f ca="1">表格1[[#This Row],[第5年]]*(1+_xlfn.NORM.INV(RAND(),平均報酬率,平均標準差))</f>
        <v>144.09860080618759</v>
      </c>
      <c r="I687" s="2">
        <f ca="1">表格1[[#This Row],[第6年]]*(1+_xlfn.NORM.INV(RAND(),平均報酬率,平均標準差))</f>
        <v>155.5045239119431</v>
      </c>
      <c r="J687" s="2">
        <f ca="1">表格1[[#This Row],[第7年]]*(1+_xlfn.NORM.INV(RAND(),平均報酬率,平均標準差))</f>
        <v>175.39361407285739</v>
      </c>
      <c r="K687" s="2">
        <f ca="1">表格1[[#This Row],[第8年]]*(1+_xlfn.NORM.INV(RAND(),平均報酬率,平均標準差))</f>
        <v>182.37145456626999</v>
      </c>
      <c r="L687" s="2">
        <f ca="1">表格1[[#This Row],[第9年]]*(1+_xlfn.NORM.INV(RAND(),平均報酬率,平均標準差))</f>
        <v>205.0427794478091</v>
      </c>
    </row>
    <row r="688" spans="1:12" x14ac:dyDescent="0.25">
      <c r="A688" s="1">
        <v>660</v>
      </c>
      <c r="B688" s="1">
        <f t="shared" si="10"/>
        <v>100</v>
      </c>
      <c r="C688" s="2">
        <f ca="1">表格1[[#This Row],[期初]]*(1+_xlfn.NORM.INV(RAND(),平均報酬率,平均標準差))</f>
        <v>99.536792181412849</v>
      </c>
      <c r="D688" s="2">
        <f ca="1">表格1[[#This Row],[第1年]]*(1+_xlfn.NORM.INV(RAND(),平均報酬率,平均標準差))</f>
        <v>100.35186718575807</v>
      </c>
      <c r="E688" s="2">
        <f ca="1">表格1[[#This Row],[第2年]]*(1+_xlfn.NORM.INV(RAND(),平均報酬率,平均標準差))</f>
        <v>112.30314961895445</v>
      </c>
      <c r="F688" s="2">
        <f ca="1">表格1[[#This Row],[第3年]]*(1+_xlfn.NORM.INV(RAND(),平均報酬率,平均標準差))</f>
        <v>120.69369777087964</v>
      </c>
      <c r="G688" s="2">
        <f ca="1">表格1[[#This Row],[第4年]]*(1+_xlfn.NORM.INV(RAND(),平均報酬率,平均標準差))</f>
        <v>115.71431385571125</v>
      </c>
      <c r="H688" s="2">
        <f ca="1">表格1[[#This Row],[第5年]]*(1+_xlfn.NORM.INV(RAND(),平均報酬率,平均標準差))</f>
        <v>126.84806814502457</v>
      </c>
      <c r="I688" s="2">
        <f ca="1">表格1[[#This Row],[第6年]]*(1+_xlfn.NORM.INV(RAND(),平均報酬率,平均標準差))</f>
        <v>128.2609028125118</v>
      </c>
      <c r="J688" s="2">
        <f ca="1">表格1[[#This Row],[第7年]]*(1+_xlfn.NORM.INV(RAND(),平均報酬率,平均標準差))</f>
        <v>132.02638321119537</v>
      </c>
      <c r="K688" s="2">
        <f ca="1">表格1[[#This Row],[第8年]]*(1+_xlfn.NORM.INV(RAND(),平均報酬率,平均標準差))</f>
        <v>139.75853947511754</v>
      </c>
      <c r="L688" s="2">
        <f ca="1">表格1[[#This Row],[第9年]]*(1+_xlfn.NORM.INV(RAND(),平均報酬率,平均標準差))</f>
        <v>160.15449078739306</v>
      </c>
    </row>
    <row r="689" spans="1:12" x14ac:dyDescent="0.25">
      <c r="A689" s="1">
        <v>661</v>
      </c>
      <c r="B689" s="1">
        <f t="shared" si="10"/>
        <v>100</v>
      </c>
      <c r="C689" s="2">
        <f ca="1">表格1[[#This Row],[期初]]*(1+_xlfn.NORM.INV(RAND(),平均報酬率,平均標準差))</f>
        <v>100.7997553584588</v>
      </c>
      <c r="D689" s="2">
        <f ca="1">表格1[[#This Row],[第1年]]*(1+_xlfn.NORM.INV(RAND(),平均報酬率,平均標準差))</f>
        <v>105.40622148166449</v>
      </c>
      <c r="E689" s="2">
        <f ca="1">表格1[[#This Row],[第2年]]*(1+_xlfn.NORM.INV(RAND(),平均報酬率,平均標準差))</f>
        <v>107.41946782434671</v>
      </c>
      <c r="F689" s="2">
        <f ca="1">表格1[[#This Row],[第3年]]*(1+_xlfn.NORM.INV(RAND(),平均報酬率,平均標準差))</f>
        <v>118.79470130723101</v>
      </c>
      <c r="G689" s="2">
        <f ca="1">表格1[[#This Row],[第4年]]*(1+_xlfn.NORM.INV(RAND(),平均報酬率,平均標準差))</f>
        <v>123.87303607512739</v>
      </c>
      <c r="H689" s="2">
        <f ca="1">表格1[[#This Row],[第5年]]*(1+_xlfn.NORM.INV(RAND(),平均報酬率,平均標準差))</f>
        <v>148.45576294334941</v>
      </c>
      <c r="I689" s="2">
        <f ca="1">表格1[[#This Row],[第6年]]*(1+_xlfn.NORM.INV(RAND(),平均報酬率,平均標準差))</f>
        <v>161.91530360493127</v>
      </c>
      <c r="J689" s="2">
        <f ca="1">表格1[[#This Row],[第7年]]*(1+_xlfn.NORM.INV(RAND(),平均報酬率,平均標準差))</f>
        <v>196.13648906564026</v>
      </c>
      <c r="K689" s="2">
        <f ca="1">表格1[[#This Row],[第8年]]*(1+_xlfn.NORM.INV(RAND(),平均報酬率,平均標準差))</f>
        <v>207.8395689731905</v>
      </c>
      <c r="L689" s="2">
        <f ca="1">表格1[[#This Row],[第9年]]*(1+_xlfn.NORM.INV(RAND(),平均報酬率,平均標準差))</f>
        <v>212.46124601198875</v>
      </c>
    </row>
    <row r="690" spans="1:12" x14ac:dyDescent="0.25">
      <c r="A690" s="1">
        <v>662</v>
      </c>
      <c r="B690" s="1">
        <f t="shared" si="10"/>
        <v>100</v>
      </c>
      <c r="C690" s="2">
        <f ca="1">表格1[[#This Row],[期初]]*(1+_xlfn.NORM.INV(RAND(),平均報酬率,平均標準差))</f>
        <v>108.63293018222156</v>
      </c>
      <c r="D690" s="2">
        <f ca="1">表格1[[#This Row],[第1年]]*(1+_xlfn.NORM.INV(RAND(),平均報酬率,平均標準差))</f>
        <v>122.25330207415132</v>
      </c>
      <c r="E690" s="2">
        <f ca="1">表格1[[#This Row],[第2年]]*(1+_xlfn.NORM.INV(RAND(),平均報酬率,平均標準差))</f>
        <v>124.50318592254732</v>
      </c>
      <c r="F690" s="2">
        <f ca="1">表格1[[#This Row],[第3年]]*(1+_xlfn.NORM.INV(RAND(),平均報酬率,平均標準差))</f>
        <v>131.7348268486609</v>
      </c>
      <c r="G690" s="2">
        <f ca="1">表格1[[#This Row],[第4年]]*(1+_xlfn.NORM.INV(RAND(),平均報酬率,平均標準差))</f>
        <v>147.24681012640511</v>
      </c>
      <c r="H690" s="2">
        <f ca="1">表格1[[#This Row],[第5年]]*(1+_xlfn.NORM.INV(RAND(),平均報酬率,平均標準差))</f>
        <v>158.69611120679804</v>
      </c>
      <c r="I690" s="2">
        <f ca="1">表格1[[#This Row],[第6年]]*(1+_xlfn.NORM.INV(RAND(),平均報酬率,平均標準差))</f>
        <v>178.29073108263873</v>
      </c>
      <c r="J690" s="2">
        <f ca="1">表格1[[#This Row],[第7年]]*(1+_xlfn.NORM.INV(RAND(),平均報酬率,平均標準差))</f>
        <v>181.60194534848102</v>
      </c>
      <c r="K690" s="2">
        <f ca="1">表格1[[#This Row],[第8年]]*(1+_xlfn.NORM.INV(RAND(),平均報酬率,平均標準差))</f>
        <v>181.01188996821003</v>
      </c>
      <c r="L690" s="2">
        <f ca="1">表格1[[#This Row],[第9年]]*(1+_xlfn.NORM.INV(RAND(),平均報酬率,平均標準差))</f>
        <v>188.61660131527643</v>
      </c>
    </row>
    <row r="691" spans="1:12" x14ac:dyDescent="0.25">
      <c r="A691" s="1">
        <v>663</v>
      </c>
      <c r="B691" s="1">
        <f t="shared" si="10"/>
        <v>100</v>
      </c>
      <c r="C691" s="2">
        <f ca="1">表格1[[#This Row],[期初]]*(1+_xlfn.NORM.INV(RAND(),平均報酬率,平均標準差))</f>
        <v>96.431797182503104</v>
      </c>
      <c r="D691" s="2">
        <f ca="1">表格1[[#This Row],[第1年]]*(1+_xlfn.NORM.INV(RAND(),平均報酬率,平均標準差))</f>
        <v>102.50014853616278</v>
      </c>
      <c r="E691" s="2">
        <f ca="1">表格1[[#This Row],[第2年]]*(1+_xlfn.NORM.INV(RAND(),平均報酬率,平均標準差))</f>
        <v>108.77794306279937</v>
      </c>
      <c r="F691" s="2">
        <f ca="1">表格1[[#This Row],[第3年]]*(1+_xlfn.NORM.INV(RAND(),平均報酬率,平均標準差))</f>
        <v>111.86720582228099</v>
      </c>
      <c r="G691" s="2">
        <f ca="1">表格1[[#This Row],[第4年]]*(1+_xlfn.NORM.INV(RAND(),平均報酬率,平均標準差))</f>
        <v>112.13560960194584</v>
      </c>
      <c r="H691" s="2">
        <f ca="1">表格1[[#This Row],[第5年]]*(1+_xlfn.NORM.INV(RAND(),平均報酬率,平均標準差))</f>
        <v>117.04428136271117</v>
      </c>
      <c r="I691" s="2">
        <f ca="1">表格1[[#This Row],[第6年]]*(1+_xlfn.NORM.INV(RAND(),平均報酬率,平均標準差))</f>
        <v>114.15259146201493</v>
      </c>
      <c r="J691" s="2">
        <f ca="1">表格1[[#This Row],[第7年]]*(1+_xlfn.NORM.INV(RAND(),平均報酬率,平均標準差))</f>
        <v>116.89546260164693</v>
      </c>
      <c r="K691" s="2">
        <f ca="1">表格1[[#This Row],[第8年]]*(1+_xlfn.NORM.INV(RAND(),平均報酬率,平均標準差))</f>
        <v>128.56591588334925</v>
      </c>
      <c r="L691" s="2">
        <f ca="1">表格1[[#This Row],[第9年]]*(1+_xlfn.NORM.INV(RAND(),平均報酬率,平均標準差))</f>
        <v>128.96273801707352</v>
      </c>
    </row>
    <row r="692" spans="1:12" x14ac:dyDescent="0.25">
      <c r="A692" s="1">
        <v>664</v>
      </c>
      <c r="B692" s="1">
        <f t="shared" si="10"/>
        <v>100</v>
      </c>
      <c r="C692" s="2">
        <f ca="1">表格1[[#This Row],[期初]]*(1+_xlfn.NORM.INV(RAND(),平均報酬率,平均標準差))</f>
        <v>110.46154162881849</v>
      </c>
      <c r="D692" s="2">
        <f ca="1">表格1[[#This Row],[第1年]]*(1+_xlfn.NORM.INV(RAND(),平均報酬率,平均標準差))</f>
        <v>104.08539071085366</v>
      </c>
      <c r="E692" s="2">
        <f ca="1">表格1[[#This Row],[第2年]]*(1+_xlfn.NORM.INV(RAND(),平均報酬率,平均標準差))</f>
        <v>116.97204142936556</v>
      </c>
      <c r="F692" s="2">
        <f ca="1">表格1[[#This Row],[第3年]]*(1+_xlfn.NORM.INV(RAND(),平均報酬率,平均標準差))</f>
        <v>110.29967715494574</v>
      </c>
      <c r="G692" s="2">
        <f ca="1">表格1[[#This Row],[第4年]]*(1+_xlfn.NORM.INV(RAND(),平均報酬率,平均標準差))</f>
        <v>125.62106595667342</v>
      </c>
      <c r="H692" s="2">
        <f ca="1">表格1[[#This Row],[第5年]]*(1+_xlfn.NORM.INV(RAND(),平均報酬率,平均標準差))</f>
        <v>144.43184700762677</v>
      </c>
      <c r="I692" s="2">
        <f ca="1">表格1[[#This Row],[第6年]]*(1+_xlfn.NORM.INV(RAND(),平均報酬率,平均標準差))</f>
        <v>160.43164900475483</v>
      </c>
      <c r="J692" s="2">
        <f ca="1">表格1[[#This Row],[第7年]]*(1+_xlfn.NORM.INV(RAND(),平均報酬率,平均標準差))</f>
        <v>166.97368756300165</v>
      </c>
      <c r="K692" s="2">
        <f ca="1">表格1[[#This Row],[第8年]]*(1+_xlfn.NORM.INV(RAND(),平均報酬率,平均標準差))</f>
        <v>159.91293829958951</v>
      </c>
      <c r="L692" s="2">
        <f ca="1">表格1[[#This Row],[第9年]]*(1+_xlfn.NORM.INV(RAND(),平均報酬率,平均標準差))</f>
        <v>186.07702490839651</v>
      </c>
    </row>
    <row r="693" spans="1:12" x14ac:dyDescent="0.25">
      <c r="A693" s="1">
        <v>665</v>
      </c>
      <c r="B693" s="1">
        <f t="shared" si="10"/>
        <v>100</v>
      </c>
      <c r="C693" s="2">
        <f ca="1">表格1[[#This Row],[期初]]*(1+_xlfn.NORM.INV(RAND(),平均報酬率,平均標準差))</f>
        <v>100.32302985736399</v>
      </c>
      <c r="D693" s="2">
        <f ca="1">表格1[[#This Row],[第1年]]*(1+_xlfn.NORM.INV(RAND(),平均報酬率,平均標準差))</f>
        <v>105.64990845374423</v>
      </c>
      <c r="E693" s="2">
        <f ca="1">表格1[[#This Row],[第2年]]*(1+_xlfn.NORM.INV(RAND(),平均報酬率,平均標準差))</f>
        <v>101.12660324765115</v>
      </c>
      <c r="F693" s="2">
        <f ca="1">表格1[[#This Row],[第3年]]*(1+_xlfn.NORM.INV(RAND(),平均報酬率,平均標準差))</f>
        <v>113.16713628725716</v>
      </c>
      <c r="G693" s="2">
        <f ca="1">表格1[[#This Row],[第4年]]*(1+_xlfn.NORM.INV(RAND(),平均報酬率,平均標準差))</f>
        <v>115.72386199199272</v>
      </c>
      <c r="H693" s="2">
        <f ca="1">表格1[[#This Row],[第5年]]*(1+_xlfn.NORM.INV(RAND(),平均報酬率,平均標準差))</f>
        <v>121.77256127421563</v>
      </c>
      <c r="I693" s="2">
        <f ca="1">表格1[[#This Row],[第6年]]*(1+_xlfn.NORM.INV(RAND(),平均報酬率,平均標準差))</f>
        <v>120.7191231670829</v>
      </c>
      <c r="J693" s="2">
        <f ca="1">表格1[[#This Row],[第7年]]*(1+_xlfn.NORM.INV(RAND(),平均報酬率,平均標準差))</f>
        <v>143.09963391592242</v>
      </c>
      <c r="K693" s="2">
        <f ca="1">表格1[[#This Row],[第8年]]*(1+_xlfn.NORM.INV(RAND(),平均報酬率,平均標準差))</f>
        <v>154.77566705566932</v>
      </c>
      <c r="L693" s="2">
        <f ca="1">表格1[[#This Row],[第9年]]*(1+_xlfn.NORM.INV(RAND(),平均報酬率,平均標準差))</f>
        <v>180.54661501345834</v>
      </c>
    </row>
    <row r="694" spans="1:12" x14ac:dyDescent="0.25">
      <c r="A694" s="1">
        <v>666</v>
      </c>
      <c r="B694" s="1">
        <f t="shared" si="10"/>
        <v>100</v>
      </c>
      <c r="C694" s="2">
        <f ca="1">表格1[[#This Row],[期初]]*(1+_xlfn.NORM.INV(RAND(),平均報酬率,平均標準差))</f>
        <v>109.2520899430276</v>
      </c>
      <c r="D694" s="2">
        <f ca="1">表格1[[#This Row],[第1年]]*(1+_xlfn.NORM.INV(RAND(),平均報酬率,平均標準差))</f>
        <v>118.54227816846119</v>
      </c>
      <c r="E694" s="2">
        <f ca="1">表格1[[#This Row],[第2年]]*(1+_xlfn.NORM.INV(RAND(),平均報酬率,平均標準差))</f>
        <v>124.06430787414881</v>
      </c>
      <c r="F694" s="2">
        <f ca="1">表格1[[#This Row],[第3年]]*(1+_xlfn.NORM.INV(RAND(),平均報酬率,平均標準差))</f>
        <v>144.79672198454497</v>
      </c>
      <c r="G694" s="2">
        <f ca="1">表格1[[#This Row],[第4年]]*(1+_xlfn.NORM.INV(RAND(),平均報酬率,平均標準差))</f>
        <v>152.55311753100688</v>
      </c>
      <c r="H694" s="2">
        <f ca="1">表格1[[#This Row],[第5年]]*(1+_xlfn.NORM.INV(RAND(),平均報酬率,平均標準差))</f>
        <v>151.11317100834509</v>
      </c>
      <c r="I694" s="2">
        <f ca="1">表格1[[#This Row],[第6年]]*(1+_xlfn.NORM.INV(RAND(),平均報酬率,平均標準差))</f>
        <v>170.05686604652558</v>
      </c>
      <c r="J694" s="2">
        <f ca="1">表格1[[#This Row],[第7年]]*(1+_xlfn.NORM.INV(RAND(),平均報酬率,平均標準差))</f>
        <v>177.01325502139107</v>
      </c>
      <c r="K694" s="2">
        <f ca="1">表格1[[#This Row],[第8年]]*(1+_xlfn.NORM.INV(RAND(),平均報酬率,平均標準差))</f>
        <v>191.87320561026149</v>
      </c>
      <c r="L694" s="2">
        <f ca="1">表格1[[#This Row],[第9年]]*(1+_xlfn.NORM.INV(RAND(),平均報酬率,平均標準差))</f>
        <v>213.1092827710614</v>
      </c>
    </row>
    <row r="695" spans="1:12" x14ac:dyDescent="0.25">
      <c r="A695" s="1">
        <v>667</v>
      </c>
      <c r="B695" s="1">
        <f t="shared" si="10"/>
        <v>100</v>
      </c>
      <c r="C695" s="2">
        <f ca="1">表格1[[#This Row],[期初]]*(1+_xlfn.NORM.INV(RAND(),平均報酬率,平均標準差))</f>
        <v>110.99534138722127</v>
      </c>
      <c r="D695" s="2">
        <f ca="1">表格1[[#This Row],[第1年]]*(1+_xlfn.NORM.INV(RAND(),平均報酬率,平均標準差))</f>
        <v>120.22204021362626</v>
      </c>
      <c r="E695" s="2">
        <f ca="1">表格1[[#This Row],[第2年]]*(1+_xlfn.NORM.INV(RAND(),平均報酬率,平均標準差))</f>
        <v>137.21615662228234</v>
      </c>
      <c r="F695" s="2">
        <f ca="1">表格1[[#This Row],[第3年]]*(1+_xlfn.NORM.INV(RAND(),平均報酬率,平均標準差))</f>
        <v>156.68427700775507</v>
      </c>
      <c r="G695" s="2">
        <f ca="1">表格1[[#This Row],[第4年]]*(1+_xlfn.NORM.INV(RAND(),平均報酬率,平均標準差))</f>
        <v>158.39255825226078</v>
      </c>
      <c r="H695" s="2">
        <f ca="1">表格1[[#This Row],[第5年]]*(1+_xlfn.NORM.INV(RAND(),平均報酬率,平均標準差))</f>
        <v>174.65050067064109</v>
      </c>
      <c r="I695" s="2">
        <f ca="1">表格1[[#This Row],[第6年]]*(1+_xlfn.NORM.INV(RAND(),平均報酬率,平均標準差))</f>
        <v>176.09432332210861</v>
      </c>
      <c r="J695" s="2">
        <f ca="1">表格1[[#This Row],[第7年]]*(1+_xlfn.NORM.INV(RAND(),平均報酬率,平均標準差))</f>
        <v>184.33927910647688</v>
      </c>
      <c r="K695" s="2">
        <f ca="1">表格1[[#This Row],[第8年]]*(1+_xlfn.NORM.INV(RAND(),平均報酬率,平均標準差))</f>
        <v>192.71536743857578</v>
      </c>
      <c r="L695" s="2">
        <f ca="1">表格1[[#This Row],[第9年]]*(1+_xlfn.NORM.INV(RAND(),平均報酬率,平均標準差))</f>
        <v>191.51146875280517</v>
      </c>
    </row>
    <row r="696" spans="1:12" x14ac:dyDescent="0.25">
      <c r="A696" s="1">
        <v>668</v>
      </c>
      <c r="B696" s="1">
        <f t="shared" si="10"/>
        <v>100</v>
      </c>
      <c r="C696" s="2">
        <f ca="1">表格1[[#This Row],[期初]]*(1+_xlfn.NORM.INV(RAND(),平均報酬率,平均標準差))</f>
        <v>114.21011794887859</v>
      </c>
      <c r="D696" s="2">
        <f ca="1">表格1[[#This Row],[第1年]]*(1+_xlfn.NORM.INV(RAND(),平均報酬率,平均標準差))</f>
        <v>114.17037680451855</v>
      </c>
      <c r="E696" s="2">
        <f ca="1">表格1[[#This Row],[第2年]]*(1+_xlfn.NORM.INV(RAND(),平均報酬率,平均標準差))</f>
        <v>120.66833258879113</v>
      </c>
      <c r="F696" s="2">
        <f ca="1">表格1[[#This Row],[第3年]]*(1+_xlfn.NORM.INV(RAND(),平均報酬率,平均標準差))</f>
        <v>137.21868423609553</v>
      </c>
      <c r="G696" s="2">
        <f ca="1">表格1[[#This Row],[第4年]]*(1+_xlfn.NORM.INV(RAND(),平均報酬率,平均標準差))</f>
        <v>153.72492235786189</v>
      </c>
      <c r="H696" s="2">
        <f ca="1">表格1[[#This Row],[第5年]]*(1+_xlfn.NORM.INV(RAND(),平均報酬率,平均標準差))</f>
        <v>175.20439044058381</v>
      </c>
      <c r="I696" s="2">
        <f ca="1">表格1[[#This Row],[第6年]]*(1+_xlfn.NORM.INV(RAND(),平均報酬率,平均標準差))</f>
        <v>207.81184895353198</v>
      </c>
      <c r="J696" s="2">
        <f ca="1">表格1[[#This Row],[第7年]]*(1+_xlfn.NORM.INV(RAND(),平均報酬率,平均標準差))</f>
        <v>210.82687919267593</v>
      </c>
      <c r="K696" s="2">
        <f ca="1">表格1[[#This Row],[第8年]]*(1+_xlfn.NORM.INV(RAND(),平均報酬率,平均標準差))</f>
        <v>243.10612262298324</v>
      </c>
      <c r="L696" s="2">
        <f ca="1">表格1[[#This Row],[第9年]]*(1+_xlfn.NORM.INV(RAND(),平均報酬率,平均標準差))</f>
        <v>253.64918807468086</v>
      </c>
    </row>
    <row r="697" spans="1:12" x14ac:dyDescent="0.25">
      <c r="A697" s="1">
        <v>669</v>
      </c>
      <c r="B697" s="1">
        <f t="shared" si="10"/>
        <v>100</v>
      </c>
      <c r="C697" s="2">
        <f ca="1">表格1[[#This Row],[期初]]*(1+_xlfn.NORM.INV(RAND(),平均報酬率,平均標準差))</f>
        <v>98.644240513396724</v>
      </c>
      <c r="D697" s="2">
        <f ca="1">表格1[[#This Row],[第1年]]*(1+_xlfn.NORM.INV(RAND(),平均報酬率,平均標準差))</f>
        <v>105.47361391986577</v>
      </c>
      <c r="E697" s="2">
        <f ca="1">表格1[[#This Row],[第2年]]*(1+_xlfn.NORM.INV(RAND(),平均報酬率,平均標準差))</f>
        <v>101.59104936954343</v>
      </c>
      <c r="F697" s="2">
        <f ca="1">表格1[[#This Row],[第3年]]*(1+_xlfn.NORM.INV(RAND(),平均報酬率,平均標準差))</f>
        <v>101.76371873376125</v>
      </c>
      <c r="G697" s="2">
        <f ca="1">表格1[[#This Row],[第4年]]*(1+_xlfn.NORM.INV(RAND(),平均報酬率,平均標準差))</f>
        <v>102.65199839762859</v>
      </c>
      <c r="H697" s="2">
        <f ca="1">表格1[[#This Row],[第5年]]*(1+_xlfn.NORM.INV(RAND(),平均報酬率,平均標準差))</f>
        <v>103.22920280734519</v>
      </c>
      <c r="I697" s="2">
        <f ca="1">表格1[[#This Row],[第6年]]*(1+_xlfn.NORM.INV(RAND(),平均報酬率,平均標準差))</f>
        <v>106.75158268402393</v>
      </c>
      <c r="J697" s="2">
        <f ca="1">表格1[[#This Row],[第7年]]*(1+_xlfn.NORM.INV(RAND(),平均報酬率,平均標準差))</f>
        <v>119.03933721439346</v>
      </c>
      <c r="K697" s="2">
        <f ca="1">表格1[[#This Row],[第8年]]*(1+_xlfn.NORM.INV(RAND(),平均報酬率,平均標準差))</f>
        <v>126.75141200403496</v>
      </c>
      <c r="L697" s="2">
        <f ca="1">表格1[[#This Row],[第9年]]*(1+_xlfn.NORM.INV(RAND(),平均報酬率,平均標準差))</f>
        <v>147.56130639090691</v>
      </c>
    </row>
    <row r="698" spans="1:12" x14ac:dyDescent="0.25">
      <c r="A698" s="1">
        <v>670</v>
      </c>
      <c r="B698" s="1">
        <f t="shared" si="10"/>
        <v>100</v>
      </c>
      <c r="C698" s="2">
        <f ca="1">表格1[[#This Row],[期初]]*(1+_xlfn.NORM.INV(RAND(),平均報酬率,平均標準差))</f>
        <v>101.35341383384242</v>
      </c>
      <c r="D698" s="2">
        <f ca="1">表格1[[#This Row],[第1年]]*(1+_xlfn.NORM.INV(RAND(),平均報酬率,平均標準差))</f>
        <v>114.80202428555376</v>
      </c>
      <c r="E698" s="2">
        <f ca="1">表格1[[#This Row],[第2年]]*(1+_xlfn.NORM.INV(RAND(),平均報酬率,平均標準差))</f>
        <v>117.43004117943239</v>
      </c>
      <c r="F698" s="2">
        <f ca="1">表格1[[#This Row],[第3年]]*(1+_xlfn.NORM.INV(RAND(),平均報酬率,平均標準差))</f>
        <v>130.6116805029603</v>
      </c>
      <c r="G698" s="2">
        <f ca="1">表格1[[#This Row],[第4年]]*(1+_xlfn.NORM.INV(RAND(),平均報酬率,平均標準差))</f>
        <v>155.51319433467097</v>
      </c>
      <c r="H698" s="2">
        <f ca="1">表格1[[#This Row],[第5年]]*(1+_xlfn.NORM.INV(RAND(),平均報酬率,平均標準差))</f>
        <v>184.35790090916709</v>
      </c>
      <c r="I698" s="2">
        <f ca="1">表格1[[#This Row],[第6年]]*(1+_xlfn.NORM.INV(RAND(),平均報酬率,平均標準差))</f>
        <v>214.65833148117562</v>
      </c>
      <c r="J698" s="2">
        <f ca="1">表格1[[#This Row],[第7年]]*(1+_xlfn.NORM.INV(RAND(),平均報酬率,平均標準差))</f>
        <v>224.19819185598749</v>
      </c>
      <c r="K698" s="2">
        <f ca="1">表格1[[#This Row],[第8年]]*(1+_xlfn.NORM.INV(RAND(),平均報酬率,平均標準差))</f>
        <v>227.1047465225549</v>
      </c>
      <c r="L698" s="2">
        <f ca="1">表格1[[#This Row],[第9年]]*(1+_xlfn.NORM.INV(RAND(),平均報酬率,平均標準差))</f>
        <v>251.61245457640501</v>
      </c>
    </row>
    <row r="699" spans="1:12" x14ac:dyDescent="0.25">
      <c r="A699" s="1">
        <v>671</v>
      </c>
      <c r="B699" s="1">
        <f t="shared" si="10"/>
        <v>100</v>
      </c>
      <c r="C699" s="2">
        <f ca="1">表格1[[#This Row],[期初]]*(1+_xlfn.NORM.INV(RAND(),平均報酬率,平均標準差))</f>
        <v>107.8978619315091</v>
      </c>
      <c r="D699" s="2">
        <f ca="1">表格1[[#This Row],[第1年]]*(1+_xlfn.NORM.INV(RAND(),平均報酬率,平均標準差))</f>
        <v>108.6791877822829</v>
      </c>
      <c r="E699" s="2">
        <f ca="1">表格1[[#This Row],[第2年]]*(1+_xlfn.NORM.INV(RAND(),平均報酬率,平均標準差))</f>
        <v>118.64174423236314</v>
      </c>
      <c r="F699" s="2">
        <f ca="1">表格1[[#This Row],[第3年]]*(1+_xlfn.NORM.INV(RAND(),平均報酬率,平均標準差))</f>
        <v>120.85545721718537</v>
      </c>
      <c r="G699" s="2">
        <f ca="1">表格1[[#This Row],[第4年]]*(1+_xlfn.NORM.INV(RAND(),平均報酬率,平均標準差))</f>
        <v>136.61858734344148</v>
      </c>
      <c r="H699" s="2">
        <f ca="1">表格1[[#This Row],[第5年]]*(1+_xlfn.NORM.INV(RAND(),平均報酬率,平均標準差))</f>
        <v>148.10498091371954</v>
      </c>
      <c r="I699" s="2">
        <f ca="1">表格1[[#This Row],[第6年]]*(1+_xlfn.NORM.INV(RAND(),平均報酬率,平均標準差))</f>
        <v>153.86977338850298</v>
      </c>
      <c r="J699" s="2">
        <f ca="1">表格1[[#This Row],[第7年]]*(1+_xlfn.NORM.INV(RAND(),平均報酬率,平均標準差))</f>
        <v>157.1308688666214</v>
      </c>
      <c r="K699" s="2">
        <f ca="1">表格1[[#This Row],[第8年]]*(1+_xlfn.NORM.INV(RAND(),平均報酬率,平均標準差))</f>
        <v>174.4521348029414</v>
      </c>
      <c r="L699" s="2">
        <f ca="1">表格1[[#This Row],[第9年]]*(1+_xlfn.NORM.INV(RAND(),平均報酬率,平均標準差))</f>
        <v>186.68158649282623</v>
      </c>
    </row>
    <row r="700" spans="1:12" x14ac:dyDescent="0.25">
      <c r="A700" s="1">
        <v>672</v>
      </c>
      <c r="B700" s="1">
        <f t="shared" si="10"/>
        <v>100</v>
      </c>
      <c r="C700" s="2">
        <f ca="1">表格1[[#This Row],[期初]]*(1+_xlfn.NORM.INV(RAND(),平均報酬率,平均標準差))</f>
        <v>104.18733480037091</v>
      </c>
      <c r="D700" s="2">
        <f ca="1">表格1[[#This Row],[第1年]]*(1+_xlfn.NORM.INV(RAND(),平均報酬率,平均標準差))</f>
        <v>101.04586099935165</v>
      </c>
      <c r="E700" s="2">
        <f ca="1">表格1[[#This Row],[第2年]]*(1+_xlfn.NORM.INV(RAND(),平均報酬率,平均標準差))</f>
        <v>102.55986859691333</v>
      </c>
      <c r="F700" s="2">
        <f ca="1">表格1[[#This Row],[第3年]]*(1+_xlfn.NORM.INV(RAND(),平均報酬率,平均標準差))</f>
        <v>106.18043229235022</v>
      </c>
      <c r="G700" s="2">
        <f ca="1">表格1[[#This Row],[第4年]]*(1+_xlfn.NORM.INV(RAND(),平均報酬率,平均標準差))</f>
        <v>109.94666914754586</v>
      </c>
      <c r="H700" s="2">
        <f ca="1">表格1[[#This Row],[第5年]]*(1+_xlfn.NORM.INV(RAND(),平均報酬率,平均標準差))</f>
        <v>120.74884718417375</v>
      </c>
      <c r="I700" s="2">
        <f ca="1">表格1[[#This Row],[第6年]]*(1+_xlfn.NORM.INV(RAND(),平均報酬率,平均標準差))</f>
        <v>133.69704538701117</v>
      </c>
      <c r="J700" s="2">
        <f ca="1">表格1[[#This Row],[第7年]]*(1+_xlfn.NORM.INV(RAND(),平均報酬率,平均標準差))</f>
        <v>146.64671940661384</v>
      </c>
      <c r="K700" s="2">
        <f ca="1">表格1[[#This Row],[第8年]]*(1+_xlfn.NORM.INV(RAND(),平均報酬率,平均標準差))</f>
        <v>156.23499578299609</v>
      </c>
      <c r="L700" s="2">
        <f ca="1">表格1[[#This Row],[第9年]]*(1+_xlfn.NORM.INV(RAND(),平均報酬率,平均標準差))</f>
        <v>186.91825589792924</v>
      </c>
    </row>
    <row r="701" spans="1:12" x14ac:dyDescent="0.25">
      <c r="A701" s="1">
        <v>673</v>
      </c>
      <c r="B701" s="1">
        <f t="shared" si="10"/>
        <v>100</v>
      </c>
      <c r="C701" s="2">
        <f ca="1">表格1[[#This Row],[期初]]*(1+_xlfn.NORM.INV(RAND(),平均報酬率,平均標準差))</f>
        <v>107.84066096527127</v>
      </c>
      <c r="D701" s="2">
        <f ca="1">表格1[[#This Row],[第1年]]*(1+_xlfn.NORM.INV(RAND(),平均報酬率,平均標準差))</f>
        <v>110.22887268007351</v>
      </c>
      <c r="E701" s="2">
        <f ca="1">表格1[[#This Row],[第2年]]*(1+_xlfn.NORM.INV(RAND(),平均報酬率,平均標準差))</f>
        <v>117.85607785174254</v>
      </c>
      <c r="F701" s="2">
        <f ca="1">表格1[[#This Row],[第3年]]*(1+_xlfn.NORM.INV(RAND(),平均報酬率,平均標準差))</f>
        <v>131.22418546792562</v>
      </c>
      <c r="G701" s="2">
        <f ca="1">表格1[[#This Row],[第4年]]*(1+_xlfn.NORM.INV(RAND(),平均報酬率,平均標準差))</f>
        <v>157.88589351240572</v>
      </c>
      <c r="H701" s="2">
        <f ca="1">表格1[[#This Row],[第5年]]*(1+_xlfn.NORM.INV(RAND(),平均報酬率,平均標準差))</f>
        <v>158.43744361507231</v>
      </c>
      <c r="I701" s="2">
        <f ca="1">表格1[[#This Row],[第6年]]*(1+_xlfn.NORM.INV(RAND(),平均報酬率,平均標準差))</f>
        <v>168.50253265917198</v>
      </c>
      <c r="J701" s="2">
        <f ca="1">表格1[[#This Row],[第7年]]*(1+_xlfn.NORM.INV(RAND(),平均報酬率,平均標準差))</f>
        <v>185.79275546935401</v>
      </c>
      <c r="K701" s="2">
        <f ca="1">表格1[[#This Row],[第8年]]*(1+_xlfn.NORM.INV(RAND(),平均報酬率,平均標準差))</f>
        <v>210.04057049429235</v>
      </c>
      <c r="L701" s="2">
        <f ca="1">表格1[[#This Row],[第9年]]*(1+_xlfn.NORM.INV(RAND(),平均報酬率,平均標準差))</f>
        <v>227.30123129932809</v>
      </c>
    </row>
    <row r="702" spans="1:12" x14ac:dyDescent="0.25">
      <c r="A702" s="1">
        <v>674</v>
      </c>
      <c r="B702" s="1">
        <f t="shared" si="10"/>
        <v>100</v>
      </c>
      <c r="C702" s="2">
        <f ca="1">表格1[[#This Row],[期初]]*(1+_xlfn.NORM.INV(RAND(),平均報酬率,平均標準差))</f>
        <v>100.91425395170168</v>
      </c>
      <c r="D702" s="2">
        <f ca="1">表格1[[#This Row],[第1年]]*(1+_xlfn.NORM.INV(RAND(),平均報酬率,平均標準差))</f>
        <v>107.72015454543268</v>
      </c>
      <c r="E702" s="2">
        <f ca="1">表格1[[#This Row],[第2年]]*(1+_xlfn.NORM.INV(RAND(),平均報酬率,平均標準差))</f>
        <v>101.70374220569045</v>
      </c>
      <c r="F702" s="2">
        <f ca="1">表格1[[#This Row],[第3年]]*(1+_xlfn.NORM.INV(RAND(),平均報酬率,平均標準差))</f>
        <v>108.40531096143081</v>
      </c>
      <c r="G702" s="2">
        <f ca="1">表格1[[#This Row],[第4年]]*(1+_xlfn.NORM.INV(RAND(),平均報酬率,平均標準差))</f>
        <v>110.67942995283269</v>
      </c>
      <c r="H702" s="2">
        <f ca="1">表格1[[#This Row],[第5年]]*(1+_xlfn.NORM.INV(RAND(),平均報酬率,平均標準差))</f>
        <v>131.0005897778853</v>
      </c>
      <c r="I702" s="2">
        <f ca="1">表格1[[#This Row],[第6年]]*(1+_xlfn.NORM.INV(RAND(),平均報酬率,平均標準差))</f>
        <v>137.88463005608443</v>
      </c>
      <c r="J702" s="2">
        <f ca="1">表格1[[#This Row],[第7年]]*(1+_xlfn.NORM.INV(RAND(),平均報酬率,平均標準差))</f>
        <v>144.23209854302712</v>
      </c>
      <c r="K702" s="2">
        <f ca="1">表格1[[#This Row],[第8年]]*(1+_xlfn.NORM.INV(RAND(),平均報酬率,平均標準差))</f>
        <v>157.45766949549682</v>
      </c>
      <c r="L702" s="2">
        <f ca="1">表格1[[#This Row],[第9年]]*(1+_xlfn.NORM.INV(RAND(),平均報酬率,平均標準差))</f>
        <v>171.8277767881622</v>
      </c>
    </row>
    <row r="703" spans="1:12" x14ac:dyDescent="0.25">
      <c r="A703" s="1">
        <v>675</v>
      </c>
      <c r="B703" s="1">
        <f t="shared" si="10"/>
        <v>100</v>
      </c>
      <c r="C703" s="2">
        <f ca="1">表格1[[#This Row],[期初]]*(1+_xlfn.NORM.INV(RAND(),平均報酬率,平均標準差))</f>
        <v>109.86269867990346</v>
      </c>
      <c r="D703" s="2">
        <f ca="1">表格1[[#This Row],[第1年]]*(1+_xlfn.NORM.INV(RAND(),平均報酬率,平均標準差))</f>
        <v>118.64894904265168</v>
      </c>
      <c r="E703" s="2">
        <f ca="1">表格1[[#This Row],[第2年]]*(1+_xlfn.NORM.INV(RAND(),平均報酬率,平均標準差))</f>
        <v>128.56255738982094</v>
      </c>
      <c r="F703" s="2">
        <f ca="1">表格1[[#This Row],[第3年]]*(1+_xlfn.NORM.INV(RAND(),平均報酬率,平均標準差))</f>
        <v>144.6149462254844</v>
      </c>
      <c r="G703" s="2">
        <f ca="1">表格1[[#This Row],[第4年]]*(1+_xlfn.NORM.INV(RAND(),平均報酬率,平均標準差))</f>
        <v>154.14600476800814</v>
      </c>
      <c r="H703" s="2">
        <f ca="1">表格1[[#This Row],[第5年]]*(1+_xlfn.NORM.INV(RAND(),平均報酬率,平均標準差))</f>
        <v>156.1675811154349</v>
      </c>
      <c r="I703" s="2">
        <f ca="1">表格1[[#This Row],[第6年]]*(1+_xlfn.NORM.INV(RAND(),平均報酬率,平均標準差))</f>
        <v>159.31422039014106</v>
      </c>
      <c r="J703" s="2">
        <f ca="1">表格1[[#This Row],[第7年]]*(1+_xlfn.NORM.INV(RAND(),平均報酬率,平均標準差))</f>
        <v>174.56739225380625</v>
      </c>
      <c r="K703" s="2">
        <f ca="1">表格1[[#This Row],[第8年]]*(1+_xlfn.NORM.INV(RAND(),平均報酬率,平均標準差))</f>
        <v>188.03616375538607</v>
      </c>
      <c r="L703" s="2">
        <f ca="1">表格1[[#This Row],[第9年]]*(1+_xlfn.NORM.INV(RAND(),平均報酬率,平均標準差))</f>
        <v>194.00104079287192</v>
      </c>
    </row>
    <row r="704" spans="1:12" x14ac:dyDescent="0.25">
      <c r="A704" s="1">
        <v>676</v>
      </c>
      <c r="B704" s="1">
        <f t="shared" si="10"/>
        <v>100</v>
      </c>
      <c r="C704" s="2">
        <f ca="1">表格1[[#This Row],[期初]]*(1+_xlfn.NORM.INV(RAND(),平均報酬率,平均標準差))</f>
        <v>101.2101448951162</v>
      </c>
      <c r="D704" s="2">
        <f ca="1">表格1[[#This Row],[第1年]]*(1+_xlfn.NORM.INV(RAND(),平均報酬率,平均標準差))</f>
        <v>109.70378285541292</v>
      </c>
      <c r="E704" s="2">
        <f ca="1">表格1[[#This Row],[第2年]]*(1+_xlfn.NORM.INV(RAND(),平均報酬率,平均標準差))</f>
        <v>106.29938794903082</v>
      </c>
      <c r="F704" s="2">
        <f ca="1">表格1[[#This Row],[第3年]]*(1+_xlfn.NORM.INV(RAND(),平均報酬率,平均標準差))</f>
        <v>116.35542274261947</v>
      </c>
      <c r="G704" s="2">
        <f ca="1">表格1[[#This Row],[第4年]]*(1+_xlfn.NORM.INV(RAND(),平均報酬率,平均標準差))</f>
        <v>123.6103612063724</v>
      </c>
      <c r="H704" s="2">
        <f ca="1">表格1[[#This Row],[第5年]]*(1+_xlfn.NORM.INV(RAND(),平均報酬率,平均標準差))</f>
        <v>125.10919135342959</v>
      </c>
      <c r="I704" s="2">
        <f ca="1">表格1[[#This Row],[第6年]]*(1+_xlfn.NORM.INV(RAND(),平均報酬率,平均標準差))</f>
        <v>143.11747332379019</v>
      </c>
      <c r="J704" s="2">
        <f ca="1">表格1[[#This Row],[第7年]]*(1+_xlfn.NORM.INV(RAND(),平均報酬率,平均標準差))</f>
        <v>154.98923051385586</v>
      </c>
      <c r="K704" s="2">
        <f ca="1">表格1[[#This Row],[第8年]]*(1+_xlfn.NORM.INV(RAND(),平均報酬率,平均標準差))</f>
        <v>173.27216736158454</v>
      </c>
      <c r="L704" s="2">
        <f ca="1">表格1[[#This Row],[第9年]]*(1+_xlfn.NORM.INV(RAND(),平均報酬率,平均標準差))</f>
        <v>178.84927289223438</v>
      </c>
    </row>
    <row r="705" spans="1:12" x14ac:dyDescent="0.25">
      <c r="A705" s="1">
        <v>677</v>
      </c>
      <c r="B705" s="1">
        <f t="shared" si="10"/>
        <v>100</v>
      </c>
      <c r="C705" s="2">
        <f ca="1">表格1[[#This Row],[期初]]*(1+_xlfn.NORM.INV(RAND(),平均報酬率,平均標準差))</f>
        <v>111.33024448883937</v>
      </c>
      <c r="D705" s="2">
        <f ca="1">表格1[[#This Row],[第1年]]*(1+_xlfn.NORM.INV(RAND(),平均報酬率,平均標準差))</f>
        <v>118.67394379139981</v>
      </c>
      <c r="E705" s="2">
        <f ca="1">表格1[[#This Row],[第2年]]*(1+_xlfn.NORM.INV(RAND(),平均報酬率,平均標準差))</f>
        <v>130.38794465276197</v>
      </c>
      <c r="F705" s="2">
        <f ca="1">表格1[[#This Row],[第3年]]*(1+_xlfn.NORM.INV(RAND(),平均報酬率,平均標準差))</f>
        <v>148.69266493504574</v>
      </c>
      <c r="G705" s="2">
        <f ca="1">表格1[[#This Row],[第4年]]*(1+_xlfn.NORM.INV(RAND(),平均報酬率,平均標準差))</f>
        <v>156.6548127786738</v>
      </c>
      <c r="H705" s="2">
        <f ca="1">表格1[[#This Row],[第5年]]*(1+_xlfn.NORM.INV(RAND(),平均報酬率,平均標準差))</f>
        <v>166.61058382751148</v>
      </c>
      <c r="I705" s="2">
        <f ca="1">表格1[[#This Row],[第6年]]*(1+_xlfn.NORM.INV(RAND(),平均報酬率,平均標準差))</f>
        <v>169.25443955125445</v>
      </c>
      <c r="J705" s="2">
        <f ca="1">表格1[[#This Row],[第7年]]*(1+_xlfn.NORM.INV(RAND(),平均報酬率,平均標準差))</f>
        <v>204.30830178376988</v>
      </c>
      <c r="K705" s="2">
        <f ca="1">表格1[[#This Row],[第8年]]*(1+_xlfn.NORM.INV(RAND(),平均報酬率,平均標準差))</f>
        <v>213.18131554109453</v>
      </c>
      <c r="L705" s="2">
        <f ca="1">表格1[[#This Row],[第9年]]*(1+_xlfn.NORM.INV(RAND(),平均報酬率,平均標準差))</f>
        <v>232.74528785858479</v>
      </c>
    </row>
    <row r="706" spans="1:12" x14ac:dyDescent="0.25">
      <c r="A706" s="1">
        <v>678</v>
      </c>
      <c r="B706" s="1">
        <f t="shared" si="10"/>
        <v>100</v>
      </c>
      <c r="C706" s="2">
        <f ca="1">表格1[[#This Row],[期初]]*(1+_xlfn.NORM.INV(RAND(),平均報酬率,平均標準差))</f>
        <v>107.05100933086842</v>
      </c>
      <c r="D706" s="2">
        <f ca="1">表格1[[#This Row],[第1年]]*(1+_xlfn.NORM.INV(RAND(),平均報酬率,平均標準差))</f>
        <v>109.04713757993798</v>
      </c>
      <c r="E706" s="2">
        <f ca="1">表格1[[#This Row],[第2年]]*(1+_xlfn.NORM.INV(RAND(),平均報酬率,平均標準差))</f>
        <v>123.75351991267817</v>
      </c>
      <c r="F706" s="2">
        <f ca="1">表格1[[#This Row],[第3年]]*(1+_xlfn.NORM.INV(RAND(),平均報酬率,平均標準差))</f>
        <v>124.27872041809259</v>
      </c>
      <c r="G706" s="2">
        <f ca="1">表格1[[#This Row],[第4年]]*(1+_xlfn.NORM.INV(RAND(),平均報酬率,平均標準差))</f>
        <v>125.33485274357045</v>
      </c>
      <c r="H706" s="2">
        <f ca="1">表格1[[#This Row],[第5年]]*(1+_xlfn.NORM.INV(RAND(),平均報酬率,平均標準差))</f>
        <v>134.95498968275783</v>
      </c>
      <c r="I706" s="2">
        <f ca="1">表格1[[#This Row],[第6年]]*(1+_xlfn.NORM.INV(RAND(),平均報酬率,平均標準差))</f>
        <v>140.64675599535815</v>
      </c>
      <c r="J706" s="2">
        <f ca="1">表格1[[#This Row],[第7年]]*(1+_xlfn.NORM.INV(RAND(),平均報酬率,平均標準差))</f>
        <v>142.93158615338325</v>
      </c>
      <c r="K706" s="2">
        <f ca="1">表格1[[#This Row],[第8年]]*(1+_xlfn.NORM.INV(RAND(),平均報酬率,平均標準差))</f>
        <v>152.39487797282592</v>
      </c>
      <c r="L706" s="2">
        <f ca="1">表格1[[#This Row],[第9年]]*(1+_xlfn.NORM.INV(RAND(),平均報酬率,平均標準差))</f>
        <v>168.33137328950045</v>
      </c>
    </row>
    <row r="707" spans="1:12" x14ac:dyDescent="0.25">
      <c r="A707" s="1">
        <v>679</v>
      </c>
      <c r="B707" s="1">
        <f t="shared" si="10"/>
        <v>100</v>
      </c>
      <c r="C707" s="2">
        <f ca="1">表格1[[#This Row],[期初]]*(1+_xlfn.NORM.INV(RAND(),平均報酬率,平均標準差))</f>
        <v>110.0028421108856</v>
      </c>
      <c r="D707" s="2">
        <f ca="1">表格1[[#This Row],[第1年]]*(1+_xlfn.NORM.INV(RAND(),平均報酬率,平均標準差))</f>
        <v>122.21985730561276</v>
      </c>
      <c r="E707" s="2">
        <f ca="1">表格1[[#This Row],[第2年]]*(1+_xlfn.NORM.INV(RAND(),平均報酬率,平均標準差))</f>
        <v>131.05385290903467</v>
      </c>
      <c r="F707" s="2">
        <f ca="1">表格1[[#This Row],[第3年]]*(1+_xlfn.NORM.INV(RAND(),平均報酬率,平均標準差))</f>
        <v>150.6143261718303</v>
      </c>
      <c r="G707" s="2">
        <f ca="1">表格1[[#This Row],[第4年]]*(1+_xlfn.NORM.INV(RAND(),平均報酬率,平均標準差))</f>
        <v>157.70343766103503</v>
      </c>
      <c r="H707" s="2">
        <f ca="1">表格1[[#This Row],[第5年]]*(1+_xlfn.NORM.INV(RAND(),平均報酬率,平均標準差))</f>
        <v>167.31272394696609</v>
      </c>
      <c r="I707" s="2">
        <f ca="1">表格1[[#This Row],[第6年]]*(1+_xlfn.NORM.INV(RAND(),平均報酬率,平均標準差))</f>
        <v>181.36815780924499</v>
      </c>
      <c r="J707" s="2">
        <f ca="1">表格1[[#This Row],[第7年]]*(1+_xlfn.NORM.INV(RAND(),平均報酬率,平均標準差))</f>
        <v>196.07102602639648</v>
      </c>
      <c r="K707" s="2">
        <f ca="1">表格1[[#This Row],[第8年]]*(1+_xlfn.NORM.INV(RAND(),平均報酬率,平均標準差))</f>
        <v>204.94422836010364</v>
      </c>
      <c r="L707" s="2">
        <f ca="1">表格1[[#This Row],[第9年]]*(1+_xlfn.NORM.INV(RAND(),平均報酬率,平均標準差))</f>
        <v>212.39566169924964</v>
      </c>
    </row>
    <row r="708" spans="1:12" x14ac:dyDescent="0.25">
      <c r="A708" s="1">
        <v>680</v>
      </c>
      <c r="B708" s="1">
        <f t="shared" si="10"/>
        <v>100</v>
      </c>
      <c r="C708" s="2">
        <f ca="1">表格1[[#This Row],[期初]]*(1+_xlfn.NORM.INV(RAND(),平均報酬率,平均標準差))</f>
        <v>107.50870872145639</v>
      </c>
      <c r="D708" s="2">
        <f ca="1">表格1[[#This Row],[第1年]]*(1+_xlfn.NORM.INV(RAND(),平均報酬率,平均標準差))</f>
        <v>114.64906260374151</v>
      </c>
      <c r="E708" s="2">
        <f ca="1">表格1[[#This Row],[第2年]]*(1+_xlfn.NORM.INV(RAND(),平均報酬率,平均標準差))</f>
        <v>107.94228831062458</v>
      </c>
      <c r="F708" s="2">
        <f ca="1">表格1[[#This Row],[第3年]]*(1+_xlfn.NORM.INV(RAND(),平均報酬率,平均標準差))</f>
        <v>111.40109403566431</v>
      </c>
      <c r="G708" s="2">
        <f ca="1">表格1[[#This Row],[第4年]]*(1+_xlfn.NORM.INV(RAND(),平均報酬率,平均標準差))</f>
        <v>127.39835826142965</v>
      </c>
      <c r="H708" s="2">
        <f ca="1">表格1[[#This Row],[第5年]]*(1+_xlfn.NORM.INV(RAND(),平均報酬率,平均標準差))</f>
        <v>147.93017569895258</v>
      </c>
      <c r="I708" s="2">
        <f ca="1">表格1[[#This Row],[第6年]]*(1+_xlfn.NORM.INV(RAND(),平均報酬率,平均標準差))</f>
        <v>152.75700390474043</v>
      </c>
      <c r="J708" s="2">
        <f ca="1">表格1[[#This Row],[第7年]]*(1+_xlfn.NORM.INV(RAND(),平均報酬率,平均標準差))</f>
        <v>167.01936986758358</v>
      </c>
      <c r="K708" s="2">
        <f ca="1">表格1[[#This Row],[第8年]]*(1+_xlfn.NORM.INV(RAND(),平均報酬率,平均標準差))</f>
        <v>170.73281341576191</v>
      </c>
      <c r="L708" s="2">
        <f ca="1">表格1[[#This Row],[第9年]]*(1+_xlfn.NORM.INV(RAND(),平均報酬率,平均標準差))</f>
        <v>184.10444331095485</v>
      </c>
    </row>
    <row r="709" spans="1:12" x14ac:dyDescent="0.25">
      <c r="A709" s="1">
        <v>681</v>
      </c>
      <c r="B709" s="1">
        <f t="shared" si="10"/>
        <v>100</v>
      </c>
      <c r="C709" s="2">
        <f ca="1">表格1[[#This Row],[期初]]*(1+_xlfn.NORM.INV(RAND(),平均報酬率,平均標準差))</f>
        <v>105.712880314309</v>
      </c>
      <c r="D709" s="2">
        <f ca="1">表格1[[#This Row],[第1年]]*(1+_xlfn.NORM.INV(RAND(),平均報酬率,平均標準差))</f>
        <v>112.01766413354318</v>
      </c>
      <c r="E709" s="2">
        <f ca="1">表格1[[#This Row],[第2年]]*(1+_xlfn.NORM.INV(RAND(),平均報酬率,平均標準差))</f>
        <v>121.04650899658475</v>
      </c>
      <c r="F709" s="2">
        <f ca="1">表格1[[#This Row],[第3年]]*(1+_xlfn.NORM.INV(RAND(),平均報酬率,平均標準差))</f>
        <v>136.97340681968635</v>
      </c>
      <c r="G709" s="2">
        <f ca="1">表格1[[#This Row],[第4年]]*(1+_xlfn.NORM.INV(RAND(),平均報酬率,平均標準差))</f>
        <v>157.56228787917172</v>
      </c>
      <c r="H709" s="2">
        <f ca="1">表格1[[#This Row],[第5年]]*(1+_xlfn.NORM.INV(RAND(),平均報酬率,平均標準差))</f>
        <v>160.67191421862717</v>
      </c>
      <c r="I709" s="2">
        <f ca="1">表格1[[#This Row],[第6年]]*(1+_xlfn.NORM.INV(RAND(),平均報酬率,平均標準差))</f>
        <v>163.85389832334039</v>
      </c>
      <c r="J709" s="2">
        <f ca="1">表格1[[#This Row],[第7年]]*(1+_xlfn.NORM.INV(RAND(),平均報酬率,平均標準差))</f>
        <v>176.99876336834544</v>
      </c>
      <c r="K709" s="2">
        <f ca="1">表格1[[#This Row],[第8年]]*(1+_xlfn.NORM.INV(RAND(),平均報酬率,平均標準差))</f>
        <v>185.17529212132538</v>
      </c>
      <c r="L709" s="2">
        <f ca="1">表格1[[#This Row],[第9年]]*(1+_xlfn.NORM.INV(RAND(),平均報酬率,平均標準差))</f>
        <v>190.45967801070876</v>
      </c>
    </row>
    <row r="710" spans="1:12" x14ac:dyDescent="0.25">
      <c r="A710" s="1">
        <v>682</v>
      </c>
      <c r="B710" s="1">
        <f t="shared" si="10"/>
        <v>100</v>
      </c>
      <c r="C710" s="2">
        <f ca="1">表格1[[#This Row],[期初]]*(1+_xlfn.NORM.INV(RAND(),平均報酬率,平均標準差))</f>
        <v>107.26461919058457</v>
      </c>
      <c r="D710" s="2">
        <f ca="1">表格1[[#This Row],[第1年]]*(1+_xlfn.NORM.INV(RAND(),平均報酬率,平均標準差))</f>
        <v>116.08912244424235</v>
      </c>
      <c r="E710" s="2">
        <f ca="1">表格1[[#This Row],[第2年]]*(1+_xlfn.NORM.INV(RAND(),平均報酬率,平均標準差))</f>
        <v>124.65384650501487</v>
      </c>
      <c r="F710" s="2">
        <f ca="1">表格1[[#This Row],[第3年]]*(1+_xlfn.NORM.INV(RAND(),平均報酬率,平均標準差))</f>
        <v>130.40547253803908</v>
      </c>
      <c r="G710" s="2">
        <f ca="1">表格1[[#This Row],[第4年]]*(1+_xlfn.NORM.INV(RAND(),平均報酬率,平均標準差))</f>
        <v>149.98292128287616</v>
      </c>
      <c r="H710" s="2">
        <f ca="1">表格1[[#This Row],[第5年]]*(1+_xlfn.NORM.INV(RAND(),平均報酬率,平均標準差))</f>
        <v>155.61876706092303</v>
      </c>
      <c r="I710" s="2">
        <f ca="1">表格1[[#This Row],[第6年]]*(1+_xlfn.NORM.INV(RAND(),平均報酬率,平均標準差))</f>
        <v>164.46917845740307</v>
      </c>
      <c r="J710" s="2">
        <f ca="1">表格1[[#This Row],[第7年]]*(1+_xlfn.NORM.INV(RAND(),平均報酬率,平均標準差))</f>
        <v>179.54545419738486</v>
      </c>
      <c r="K710" s="2">
        <f ca="1">表格1[[#This Row],[第8年]]*(1+_xlfn.NORM.INV(RAND(),平均報酬率,平均標準差))</f>
        <v>202.26338841554505</v>
      </c>
      <c r="L710" s="2">
        <f ca="1">表格1[[#This Row],[第9年]]*(1+_xlfn.NORM.INV(RAND(),平均報酬率,平均標準差))</f>
        <v>199.69185047722198</v>
      </c>
    </row>
    <row r="711" spans="1:12" x14ac:dyDescent="0.25">
      <c r="A711" s="1">
        <v>683</v>
      </c>
      <c r="B711" s="1">
        <f t="shared" si="10"/>
        <v>100</v>
      </c>
      <c r="C711" s="2">
        <f ca="1">表格1[[#This Row],[期初]]*(1+_xlfn.NORM.INV(RAND(),平均報酬率,平均標準差))</f>
        <v>104.65888577324253</v>
      </c>
      <c r="D711" s="2">
        <f ca="1">表格1[[#This Row],[第1年]]*(1+_xlfn.NORM.INV(RAND(),平均報酬率,平均標準差))</f>
        <v>113.44290576167155</v>
      </c>
      <c r="E711" s="2">
        <f ca="1">表格1[[#This Row],[第2年]]*(1+_xlfn.NORM.INV(RAND(),平均報酬率,平均標準差))</f>
        <v>120.90822225846364</v>
      </c>
      <c r="F711" s="2">
        <f ca="1">表格1[[#This Row],[第3年]]*(1+_xlfn.NORM.INV(RAND(),平均報酬率,平均標準差))</f>
        <v>131.90452767840245</v>
      </c>
      <c r="G711" s="2">
        <f ca="1">表格1[[#This Row],[第4年]]*(1+_xlfn.NORM.INV(RAND(),平均報酬率,平均標準差))</f>
        <v>140.69282280493547</v>
      </c>
      <c r="H711" s="2">
        <f ca="1">表格1[[#This Row],[第5年]]*(1+_xlfn.NORM.INV(RAND(),平均報酬率,平均標準差))</f>
        <v>136.78785383396749</v>
      </c>
      <c r="I711" s="2">
        <f ca="1">表格1[[#This Row],[第6年]]*(1+_xlfn.NORM.INV(RAND(),平均報酬率,平均標準差))</f>
        <v>145.89984720038316</v>
      </c>
      <c r="J711" s="2">
        <f ca="1">表格1[[#This Row],[第7年]]*(1+_xlfn.NORM.INV(RAND(),平均報酬率,平均標準差))</f>
        <v>162.60858858206356</v>
      </c>
      <c r="K711" s="2">
        <f ca="1">表格1[[#This Row],[第8年]]*(1+_xlfn.NORM.INV(RAND(),平均報酬率,平均標準差))</f>
        <v>183.16138760102794</v>
      </c>
      <c r="L711" s="2">
        <f ca="1">表格1[[#This Row],[第9年]]*(1+_xlfn.NORM.INV(RAND(),平均報酬率,平均標準差))</f>
        <v>175.77168262426864</v>
      </c>
    </row>
    <row r="712" spans="1:12" x14ac:dyDescent="0.25">
      <c r="A712" s="1">
        <v>684</v>
      </c>
      <c r="B712" s="1">
        <f t="shared" si="10"/>
        <v>100</v>
      </c>
      <c r="C712" s="2">
        <f ca="1">表格1[[#This Row],[期初]]*(1+_xlfn.NORM.INV(RAND(),平均報酬率,平均標準差))</f>
        <v>112.00955956190015</v>
      </c>
      <c r="D712" s="2">
        <f ca="1">表格1[[#This Row],[第1年]]*(1+_xlfn.NORM.INV(RAND(),平均報酬率,平均標準差))</f>
        <v>113.88590864088272</v>
      </c>
      <c r="E712" s="2">
        <f ca="1">表格1[[#This Row],[第2年]]*(1+_xlfn.NORM.INV(RAND(),平均報酬率,平均標準差))</f>
        <v>123.89962846697695</v>
      </c>
      <c r="F712" s="2">
        <f ca="1">表格1[[#This Row],[第3年]]*(1+_xlfn.NORM.INV(RAND(),平均報酬率,平均標準差))</f>
        <v>128.77052428352044</v>
      </c>
      <c r="G712" s="2">
        <f ca="1">表格1[[#This Row],[第4年]]*(1+_xlfn.NORM.INV(RAND(),平均報酬率,平均標準差))</f>
        <v>135.30049517859609</v>
      </c>
      <c r="H712" s="2">
        <f ca="1">表格1[[#This Row],[第5年]]*(1+_xlfn.NORM.INV(RAND(),平均報酬率,平均標準差))</f>
        <v>151.49153173461843</v>
      </c>
      <c r="I712" s="2">
        <f ca="1">表格1[[#This Row],[第6年]]*(1+_xlfn.NORM.INV(RAND(),平均報酬率,平均標準差))</f>
        <v>157.78184072678036</v>
      </c>
      <c r="J712" s="2">
        <f ca="1">表格1[[#This Row],[第7年]]*(1+_xlfn.NORM.INV(RAND(),平均報酬率,平均標準差))</f>
        <v>168.00056900180186</v>
      </c>
      <c r="K712" s="2">
        <f ca="1">表格1[[#This Row],[第8年]]*(1+_xlfn.NORM.INV(RAND(),平均報酬率,平均標準差))</f>
        <v>201.77936225894024</v>
      </c>
      <c r="L712" s="2">
        <f ca="1">表格1[[#This Row],[第9年]]*(1+_xlfn.NORM.INV(RAND(),平均報酬率,平均標準差))</f>
        <v>228.13650716503156</v>
      </c>
    </row>
    <row r="713" spans="1:12" x14ac:dyDescent="0.25">
      <c r="A713" s="1">
        <v>685</v>
      </c>
      <c r="B713" s="1">
        <f t="shared" si="10"/>
        <v>100</v>
      </c>
      <c r="C713" s="2">
        <f ca="1">表格1[[#This Row],[期初]]*(1+_xlfn.NORM.INV(RAND(),平均報酬率,平均標準差))</f>
        <v>108.89259661470714</v>
      </c>
      <c r="D713" s="2">
        <f ca="1">表格1[[#This Row],[第1年]]*(1+_xlfn.NORM.INV(RAND(),平均報酬率,平均標準差))</f>
        <v>121.23148911026063</v>
      </c>
      <c r="E713" s="2">
        <f ca="1">表格1[[#This Row],[第2年]]*(1+_xlfn.NORM.INV(RAND(),平均報酬率,平均標準差))</f>
        <v>117.58735810151468</v>
      </c>
      <c r="F713" s="2">
        <f ca="1">表格1[[#This Row],[第3年]]*(1+_xlfn.NORM.INV(RAND(),平均報酬率,平均標準差))</f>
        <v>127.81106215535863</v>
      </c>
      <c r="G713" s="2">
        <f ca="1">表格1[[#This Row],[第4年]]*(1+_xlfn.NORM.INV(RAND(),平均報酬率,平均標準差))</f>
        <v>124.6657592744626</v>
      </c>
      <c r="H713" s="2">
        <f ca="1">表格1[[#This Row],[第5年]]*(1+_xlfn.NORM.INV(RAND(),平均報酬率,平均標準差))</f>
        <v>123.01292743286724</v>
      </c>
      <c r="I713" s="2">
        <f ca="1">表格1[[#This Row],[第6年]]*(1+_xlfn.NORM.INV(RAND(),平均報酬率,平均標準差))</f>
        <v>136.60387144029733</v>
      </c>
      <c r="J713" s="2">
        <f ca="1">表格1[[#This Row],[第7年]]*(1+_xlfn.NORM.INV(RAND(),平均報酬率,平均標準差))</f>
        <v>155.0962836224453</v>
      </c>
      <c r="K713" s="2">
        <f ca="1">表格1[[#This Row],[第8年]]*(1+_xlfn.NORM.INV(RAND(),平均報酬率,平均標準差))</f>
        <v>163.30206336761023</v>
      </c>
      <c r="L713" s="2">
        <f ca="1">表格1[[#This Row],[第9年]]*(1+_xlfn.NORM.INV(RAND(),平均報酬率,平均標準差))</f>
        <v>152.75420968267215</v>
      </c>
    </row>
    <row r="714" spans="1:12" x14ac:dyDescent="0.25">
      <c r="A714" s="1">
        <v>686</v>
      </c>
      <c r="B714" s="1">
        <f t="shared" si="10"/>
        <v>100</v>
      </c>
      <c r="C714" s="2">
        <f ca="1">表格1[[#This Row],[期初]]*(1+_xlfn.NORM.INV(RAND(),平均報酬率,平均標準差))</f>
        <v>112.07689277663795</v>
      </c>
      <c r="D714" s="2">
        <f ca="1">表格1[[#This Row],[第1年]]*(1+_xlfn.NORM.INV(RAND(),平均報酬率,平均標準差))</f>
        <v>119.17357102694966</v>
      </c>
      <c r="E714" s="2">
        <f ca="1">表格1[[#This Row],[第2年]]*(1+_xlfn.NORM.INV(RAND(),平均報酬率,平均標準差))</f>
        <v>138.55100198947738</v>
      </c>
      <c r="F714" s="2">
        <f ca="1">表格1[[#This Row],[第3年]]*(1+_xlfn.NORM.INV(RAND(),平均報酬率,平均標準差))</f>
        <v>164.90455187279238</v>
      </c>
      <c r="G714" s="2">
        <f ca="1">表格1[[#This Row],[第4年]]*(1+_xlfn.NORM.INV(RAND(),平均報酬率,平均標準差))</f>
        <v>183.56681642645006</v>
      </c>
      <c r="H714" s="2">
        <f ca="1">表格1[[#This Row],[第5年]]*(1+_xlfn.NORM.INV(RAND(),平均報酬率,平均標準差))</f>
        <v>208.66670929863804</v>
      </c>
      <c r="I714" s="2">
        <f ca="1">表格1[[#This Row],[第6年]]*(1+_xlfn.NORM.INV(RAND(),平均報酬率,平均標準差))</f>
        <v>206.31930906479948</v>
      </c>
      <c r="J714" s="2">
        <f ca="1">表格1[[#This Row],[第7年]]*(1+_xlfn.NORM.INV(RAND(),平均報酬率,平均標準差))</f>
        <v>233.16123961168822</v>
      </c>
      <c r="K714" s="2">
        <f ca="1">表格1[[#This Row],[第8年]]*(1+_xlfn.NORM.INV(RAND(),平均報酬率,平均標準差))</f>
        <v>238.27110365566193</v>
      </c>
      <c r="L714" s="2">
        <f ca="1">表格1[[#This Row],[第9年]]*(1+_xlfn.NORM.INV(RAND(),平均報酬率,平均標準差))</f>
        <v>259.01411854764865</v>
      </c>
    </row>
    <row r="715" spans="1:12" x14ac:dyDescent="0.25">
      <c r="A715" s="1">
        <v>687</v>
      </c>
      <c r="B715" s="1">
        <f t="shared" si="10"/>
        <v>100</v>
      </c>
      <c r="C715" s="2">
        <f ca="1">表格1[[#This Row],[期初]]*(1+_xlfn.NORM.INV(RAND(),平均報酬率,平均標準差))</f>
        <v>106.41197681966553</v>
      </c>
      <c r="D715" s="2">
        <f ca="1">表格1[[#This Row],[第1年]]*(1+_xlfn.NORM.INV(RAND(),平均報酬率,平均標準差))</f>
        <v>115.71052348066942</v>
      </c>
      <c r="E715" s="2">
        <f ca="1">表格1[[#This Row],[第2年]]*(1+_xlfn.NORM.INV(RAND(),平均報酬率,平均標準差))</f>
        <v>131.17173650594185</v>
      </c>
      <c r="F715" s="2">
        <f ca="1">表格1[[#This Row],[第3年]]*(1+_xlfn.NORM.INV(RAND(),平均報酬率,平均標準差))</f>
        <v>132.9364143529321</v>
      </c>
      <c r="G715" s="2">
        <f ca="1">表格1[[#This Row],[第4年]]*(1+_xlfn.NORM.INV(RAND(),平均報酬率,平均標準差))</f>
        <v>126.90820509884145</v>
      </c>
      <c r="H715" s="2">
        <f ca="1">表格1[[#This Row],[第5年]]*(1+_xlfn.NORM.INV(RAND(),平均報酬率,平均標準差))</f>
        <v>139.31860084545852</v>
      </c>
      <c r="I715" s="2">
        <f ca="1">表格1[[#This Row],[第6年]]*(1+_xlfn.NORM.INV(RAND(),平均報酬率,平均標準差))</f>
        <v>165.59212715019797</v>
      </c>
      <c r="J715" s="2">
        <f ca="1">表格1[[#This Row],[第7年]]*(1+_xlfn.NORM.INV(RAND(),平均報酬率,平均標準差))</f>
        <v>192.22390139688864</v>
      </c>
      <c r="K715" s="2">
        <f ca="1">表格1[[#This Row],[第8年]]*(1+_xlfn.NORM.INV(RAND(),平均報酬率,平均標準差))</f>
        <v>213.32259860459376</v>
      </c>
      <c r="L715" s="2">
        <f ca="1">表格1[[#This Row],[第9年]]*(1+_xlfn.NORM.INV(RAND(),平均報酬率,平均標準差))</f>
        <v>234.77085380628654</v>
      </c>
    </row>
    <row r="716" spans="1:12" x14ac:dyDescent="0.25">
      <c r="A716" s="1">
        <v>688</v>
      </c>
      <c r="B716" s="1">
        <f t="shared" si="10"/>
        <v>100</v>
      </c>
      <c r="C716" s="2">
        <f ca="1">表格1[[#This Row],[期初]]*(1+_xlfn.NORM.INV(RAND(),平均報酬率,平均標準差))</f>
        <v>108.83137965611806</v>
      </c>
      <c r="D716" s="2">
        <f ca="1">表格1[[#This Row],[第1年]]*(1+_xlfn.NORM.INV(RAND(),平均報酬率,平均標準差))</f>
        <v>121.62578415872983</v>
      </c>
      <c r="E716" s="2">
        <f ca="1">表格1[[#This Row],[第2年]]*(1+_xlfn.NORM.INV(RAND(),平均報酬率,平均標準差))</f>
        <v>133.32357739978795</v>
      </c>
      <c r="F716" s="2">
        <f ca="1">表格1[[#This Row],[第3年]]*(1+_xlfn.NORM.INV(RAND(),平均報酬率,平均標準差))</f>
        <v>136.8131713722629</v>
      </c>
      <c r="G716" s="2">
        <f ca="1">表格1[[#This Row],[第4年]]*(1+_xlfn.NORM.INV(RAND(),平均報酬率,平均標準差))</f>
        <v>147.70592278563512</v>
      </c>
      <c r="H716" s="2">
        <f ca="1">表格1[[#This Row],[第5年]]*(1+_xlfn.NORM.INV(RAND(),平均報酬率,平均標準差))</f>
        <v>154.60745531164858</v>
      </c>
      <c r="I716" s="2">
        <f ca="1">表格1[[#This Row],[第6年]]*(1+_xlfn.NORM.INV(RAND(),平均報酬率,平均標準差))</f>
        <v>161.10879542430402</v>
      </c>
      <c r="J716" s="2">
        <f ca="1">表格1[[#This Row],[第7年]]*(1+_xlfn.NORM.INV(RAND(),平均報酬率,平均標準差))</f>
        <v>183.50958800173072</v>
      </c>
      <c r="K716" s="2">
        <f ca="1">表格1[[#This Row],[第8年]]*(1+_xlfn.NORM.INV(RAND(),平均報酬率,平均標準差))</f>
        <v>185.59543180789163</v>
      </c>
      <c r="L716" s="2">
        <f ca="1">表格1[[#This Row],[第9年]]*(1+_xlfn.NORM.INV(RAND(),平均報酬率,平均標準差))</f>
        <v>189.31429270702256</v>
      </c>
    </row>
    <row r="717" spans="1:12" x14ac:dyDescent="0.25">
      <c r="A717" s="1">
        <v>689</v>
      </c>
      <c r="B717" s="1">
        <f t="shared" si="10"/>
        <v>100</v>
      </c>
      <c r="C717" s="2">
        <f ca="1">表格1[[#This Row],[期初]]*(1+_xlfn.NORM.INV(RAND(),平均報酬率,平均標準差))</f>
        <v>108.26661835558291</v>
      </c>
      <c r="D717" s="2">
        <f ca="1">表格1[[#This Row],[第1年]]*(1+_xlfn.NORM.INV(RAND(),平均報酬率,平均標準差))</f>
        <v>108.40828329848158</v>
      </c>
      <c r="E717" s="2">
        <f ca="1">表格1[[#This Row],[第2年]]*(1+_xlfn.NORM.INV(RAND(),平均報酬率,平均標準差))</f>
        <v>109.17324447830885</v>
      </c>
      <c r="F717" s="2">
        <f ca="1">表格1[[#This Row],[第3年]]*(1+_xlfn.NORM.INV(RAND(),平均報酬率,平均標準差))</f>
        <v>116.31410843111567</v>
      </c>
      <c r="G717" s="2">
        <f ca="1">表格1[[#This Row],[第4年]]*(1+_xlfn.NORM.INV(RAND(),平均報酬率,平均標準差))</f>
        <v>129.57199739020064</v>
      </c>
      <c r="H717" s="2">
        <f ca="1">表格1[[#This Row],[第5年]]*(1+_xlfn.NORM.INV(RAND(),平均報酬率,平均標準差))</f>
        <v>132.02535654890104</v>
      </c>
      <c r="I717" s="2">
        <f ca="1">表格1[[#This Row],[第6年]]*(1+_xlfn.NORM.INV(RAND(),平均報酬率,平均標準差))</f>
        <v>150.80885457713981</v>
      </c>
      <c r="J717" s="2">
        <f ca="1">表格1[[#This Row],[第7年]]*(1+_xlfn.NORM.INV(RAND(),平均報酬率,平均標準差))</f>
        <v>168.42183524687036</v>
      </c>
      <c r="K717" s="2">
        <f ca="1">表格1[[#This Row],[第8年]]*(1+_xlfn.NORM.INV(RAND(),平均報酬率,平均標準差))</f>
        <v>174.53297596484194</v>
      </c>
      <c r="L717" s="2">
        <f ca="1">表格1[[#This Row],[第9年]]*(1+_xlfn.NORM.INV(RAND(),平均報酬率,平均標準差))</f>
        <v>188.72631832886995</v>
      </c>
    </row>
    <row r="718" spans="1:12" x14ac:dyDescent="0.25">
      <c r="A718" s="1">
        <v>690</v>
      </c>
      <c r="B718" s="1">
        <f t="shared" si="10"/>
        <v>100</v>
      </c>
      <c r="C718" s="2">
        <f ca="1">表格1[[#This Row],[期初]]*(1+_xlfn.NORM.INV(RAND(),平均報酬率,平均標準差))</f>
        <v>121.29324230044367</v>
      </c>
      <c r="D718" s="2">
        <f ca="1">表格1[[#This Row],[第1年]]*(1+_xlfn.NORM.INV(RAND(),平均報酬率,平均標準差))</f>
        <v>126.70129361637083</v>
      </c>
      <c r="E718" s="2">
        <f ca="1">表格1[[#This Row],[第2年]]*(1+_xlfn.NORM.INV(RAND(),平均報酬率,平均標準差))</f>
        <v>135.67716763497805</v>
      </c>
      <c r="F718" s="2">
        <f ca="1">表格1[[#This Row],[第3年]]*(1+_xlfn.NORM.INV(RAND(),平均報酬率,平均標準差))</f>
        <v>136.53480911353159</v>
      </c>
      <c r="G718" s="2">
        <f ca="1">表格1[[#This Row],[第4年]]*(1+_xlfn.NORM.INV(RAND(),平均報酬率,平均標準差))</f>
        <v>148.16769450059081</v>
      </c>
      <c r="H718" s="2">
        <f ca="1">表格1[[#This Row],[第5年]]*(1+_xlfn.NORM.INV(RAND(),平均報酬率,平均標準差))</f>
        <v>159.17612308065694</v>
      </c>
      <c r="I718" s="2">
        <f ca="1">表格1[[#This Row],[第6年]]*(1+_xlfn.NORM.INV(RAND(),平均報酬率,平均標準差))</f>
        <v>173.1616797392459</v>
      </c>
      <c r="J718" s="2">
        <f ca="1">表格1[[#This Row],[第7年]]*(1+_xlfn.NORM.INV(RAND(),平均報酬率,平均標準差))</f>
        <v>187.8533660438128</v>
      </c>
      <c r="K718" s="2">
        <f ca="1">表格1[[#This Row],[第8年]]*(1+_xlfn.NORM.INV(RAND(),平均報酬率,平均標準差))</f>
        <v>200.585119508964</v>
      </c>
      <c r="L718" s="2">
        <f ca="1">表格1[[#This Row],[第9年]]*(1+_xlfn.NORM.INV(RAND(),平均報酬率,平均標準差))</f>
        <v>216.20660083026868</v>
      </c>
    </row>
    <row r="719" spans="1:12" x14ac:dyDescent="0.25">
      <c r="A719" s="1">
        <v>691</v>
      </c>
      <c r="B719" s="1">
        <f t="shared" si="10"/>
        <v>100</v>
      </c>
      <c r="C719" s="2">
        <f ca="1">表格1[[#This Row],[期初]]*(1+_xlfn.NORM.INV(RAND(),平均報酬率,平均標準差))</f>
        <v>113.36238975115572</v>
      </c>
      <c r="D719" s="2">
        <f ca="1">表格1[[#This Row],[第1年]]*(1+_xlfn.NORM.INV(RAND(),平均報酬率,平均標準差))</f>
        <v>112.44763668808234</v>
      </c>
      <c r="E719" s="2">
        <f ca="1">表格1[[#This Row],[第2年]]*(1+_xlfn.NORM.INV(RAND(),平均報酬率,平均標準差))</f>
        <v>115.18514356999214</v>
      </c>
      <c r="F719" s="2">
        <f ca="1">表格1[[#This Row],[第3年]]*(1+_xlfn.NORM.INV(RAND(),平均報酬率,平均標準差))</f>
        <v>129.081712379328</v>
      </c>
      <c r="G719" s="2">
        <f ca="1">表格1[[#This Row],[第4年]]*(1+_xlfn.NORM.INV(RAND(),平均報酬率,平均標準差))</f>
        <v>131.60469315816115</v>
      </c>
      <c r="H719" s="2">
        <f ca="1">表格1[[#This Row],[第5年]]*(1+_xlfn.NORM.INV(RAND(),平均報酬率,平均標準差))</f>
        <v>139.35454891248227</v>
      </c>
      <c r="I719" s="2">
        <f ca="1">表格1[[#This Row],[第6年]]*(1+_xlfn.NORM.INV(RAND(),平均報酬率,平均標準差))</f>
        <v>147.06629175636138</v>
      </c>
      <c r="J719" s="2">
        <f ca="1">表格1[[#This Row],[第7年]]*(1+_xlfn.NORM.INV(RAND(),平均報酬率,平均標準差))</f>
        <v>165.73124221276035</v>
      </c>
      <c r="K719" s="2">
        <f ca="1">表格1[[#This Row],[第8年]]*(1+_xlfn.NORM.INV(RAND(),平均報酬率,平均標準差))</f>
        <v>195.73661551880093</v>
      </c>
      <c r="L719" s="2">
        <f ca="1">表格1[[#This Row],[第9年]]*(1+_xlfn.NORM.INV(RAND(),平均報酬率,平均標準差))</f>
        <v>217.07811106738444</v>
      </c>
    </row>
    <row r="720" spans="1:12" x14ac:dyDescent="0.25">
      <c r="A720" s="1">
        <v>692</v>
      </c>
      <c r="B720" s="1">
        <f t="shared" si="10"/>
        <v>100</v>
      </c>
      <c r="C720" s="2">
        <f ca="1">表格1[[#This Row],[期初]]*(1+_xlfn.NORM.INV(RAND(),平均報酬率,平均標準差))</f>
        <v>101.23412330527435</v>
      </c>
      <c r="D720" s="2">
        <f ca="1">表格1[[#This Row],[第1年]]*(1+_xlfn.NORM.INV(RAND(),平均報酬率,平均標準差))</f>
        <v>101.040495851513</v>
      </c>
      <c r="E720" s="2">
        <f ca="1">表格1[[#This Row],[第2年]]*(1+_xlfn.NORM.INV(RAND(),平均報酬率,平均標準差))</f>
        <v>103.877116834248</v>
      </c>
      <c r="F720" s="2">
        <f ca="1">表格1[[#This Row],[第3年]]*(1+_xlfn.NORM.INV(RAND(),平均報酬率,平均標準差))</f>
        <v>100.2771908663241</v>
      </c>
      <c r="G720" s="2">
        <f ca="1">表格1[[#This Row],[第4年]]*(1+_xlfn.NORM.INV(RAND(),平均報酬率,平均標準差))</f>
        <v>107.58275765834411</v>
      </c>
      <c r="H720" s="2">
        <f ca="1">表格1[[#This Row],[第5年]]*(1+_xlfn.NORM.INV(RAND(),平均報酬率,平均標準差))</f>
        <v>126.6042094541732</v>
      </c>
      <c r="I720" s="2">
        <f ca="1">表格1[[#This Row],[第6年]]*(1+_xlfn.NORM.INV(RAND(),平均報酬率,平均標準差))</f>
        <v>132.90662891066103</v>
      </c>
      <c r="J720" s="2">
        <f ca="1">表格1[[#This Row],[第7年]]*(1+_xlfn.NORM.INV(RAND(),平均報酬率,平均標準差))</f>
        <v>124.21104619669437</v>
      </c>
      <c r="K720" s="2">
        <f ca="1">表格1[[#This Row],[第8年]]*(1+_xlfn.NORM.INV(RAND(),平均報酬率,平均標準差))</f>
        <v>134.95314632476641</v>
      </c>
      <c r="L720" s="2">
        <f ca="1">表格1[[#This Row],[第9年]]*(1+_xlfn.NORM.INV(RAND(),平均報酬率,平均標準差))</f>
        <v>142.78033608098556</v>
      </c>
    </row>
    <row r="721" spans="1:12" x14ac:dyDescent="0.25">
      <c r="A721" s="1">
        <v>693</v>
      </c>
      <c r="B721" s="1">
        <f t="shared" si="10"/>
        <v>100</v>
      </c>
      <c r="C721" s="2">
        <f ca="1">表格1[[#This Row],[期初]]*(1+_xlfn.NORM.INV(RAND(),平均報酬率,平均標準差))</f>
        <v>107.55577414907917</v>
      </c>
      <c r="D721" s="2">
        <f ca="1">表格1[[#This Row],[第1年]]*(1+_xlfn.NORM.INV(RAND(),平均報酬率,平均標準差))</f>
        <v>108.95319506903938</v>
      </c>
      <c r="E721" s="2">
        <f ca="1">表格1[[#This Row],[第2年]]*(1+_xlfn.NORM.INV(RAND(),平均報酬率,平均標準差))</f>
        <v>117.39797477704965</v>
      </c>
      <c r="F721" s="2">
        <f ca="1">表格1[[#This Row],[第3年]]*(1+_xlfn.NORM.INV(RAND(),平均報酬率,平均標準差))</f>
        <v>138.20586189464368</v>
      </c>
      <c r="G721" s="2">
        <f ca="1">表格1[[#This Row],[第4年]]*(1+_xlfn.NORM.INV(RAND(),平均報酬率,平均標準差))</f>
        <v>158.14519929983118</v>
      </c>
      <c r="H721" s="2">
        <f ca="1">表格1[[#This Row],[第5年]]*(1+_xlfn.NORM.INV(RAND(),平均報酬率,平均標準差))</f>
        <v>177.29756553817299</v>
      </c>
      <c r="I721" s="2">
        <f ca="1">表格1[[#This Row],[第6年]]*(1+_xlfn.NORM.INV(RAND(),平均報酬率,平均標準差))</f>
        <v>200.19199841961012</v>
      </c>
      <c r="J721" s="2">
        <f ca="1">表格1[[#This Row],[第7年]]*(1+_xlfn.NORM.INV(RAND(),平均報酬率,平均標準差))</f>
        <v>219.90947426592541</v>
      </c>
      <c r="K721" s="2">
        <f ca="1">表格1[[#This Row],[第8年]]*(1+_xlfn.NORM.INV(RAND(),平均報酬率,平均標準差))</f>
        <v>244.16916836133657</v>
      </c>
      <c r="L721" s="2">
        <f ca="1">表格1[[#This Row],[第9年]]*(1+_xlfn.NORM.INV(RAND(),平均報酬率,平均標準差))</f>
        <v>240.03477523857839</v>
      </c>
    </row>
    <row r="722" spans="1:12" x14ac:dyDescent="0.25">
      <c r="A722" s="1">
        <v>694</v>
      </c>
      <c r="B722" s="1">
        <f t="shared" si="10"/>
        <v>100</v>
      </c>
      <c r="C722" s="2">
        <f ca="1">表格1[[#This Row],[期初]]*(1+_xlfn.NORM.INV(RAND(),平均報酬率,平均標準差))</f>
        <v>107.60531471032337</v>
      </c>
      <c r="D722" s="2">
        <f ca="1">表格1[[#This Row],[第1年]]*(1+_xlfn.NORM.INV(RAND(),平均報酬率,平均標準差))</f>
        <v>110.90898049086593</v>
      </c>
      <c r="E722" s="2">
        <f ca="1">表格1[[#This Row],[第2年]]*(1+_xlfn.NORM.INV(RAND(),平均報酬率,平均標準差))</f>
        <v>113.35404053367719</v>
      </c>
      <c r="F722" s="2">
        <f ca="1">表格1[[#This Row],[第3年]]*(1+_xlfn.NORM.INV(RAND(),平均報酬率,平均標準差))</f>
        <v>108.54036078408453</v>
      </c>
      <c r="G722" s="2">
        <f ca="1">表格1[[#This Row],[第4年]]*(1+_xlfn.NORM.INV(RAND(),平均報酬率,平均標準差))</f>
        <v>124.02936947243822</v>
      </c>
      <c r="H722" s="2">
        <f ca="1">表格1[[#This Row],[第5年]]*(1+_xlfn.NORM.INV(RAND(),平均報酬率,平均標準差))</f>
        <v>132.16178837425826</v>
      </c>
      <c r="I722" s="2">
        <f ca="1">表格1[[#This Row],[第6年]]*(1+_xlfn.NORM.INV(RAND(),平均報酬率,平均標準差))</f>
        <v>147.31072937017805</v>
      </c>
      <c r="J722" s="2">
        <f ca="1">表格1[[#This Row],[第7年]]*(1+_xlfn.NORM.INV(RAND(),平均報酬率,平均標準差))</f>
        <v>149.35866817551403</v>
      </c>
      <c r="K722" s="2">
        <f ca="1">表格1[[#This Row],[第8年]]*(1+_xlfn.NORM.INV(RAND(),平均報酬率,平均標準差))</f>
        <v>154.44550336462615</v>
      </c>
      <c r="L722" s="2">
        <f ca="1">表格1[[#This Row],[第9年]]*(1+_xlfn.NORM.INV(RAND(),平均報酬率,平均標準差))</f>
        <v>169.3814880709279</v>
      </c>
    </row>
    <row r="723" spans="1:12" x14ac:dyDescent="0.25">
      <c r="A723" s="1">
        <v>695</v>
      </c>
      <c r="B723" s="1">
        <f t="shared" si="10"/>
        <v>100</v>
      </c>
      <c r="C723" s="2">
        <f ca="1">表格1[[#This Row],[期初]]*(1+_xlfn.NORM.INV(RAND(),平均報酬率,平均標準差))</f>
        <v>105.85969952262941</v>
      </c>
      <c r="D723" s="2">
        <f ca="1">表格1[[#This Row],[第1年]]*(1+_xlfn.NORM.INV(RAND(),平均報酬率,平均標準差))</f>
        <v>105.19225154522596</v>
      </c>
      <c r="E723" s="2">
        <f ca="1">表格1[[#This Row],[第2年]]*(1+_xlfn.NORM.INV(RAND(),平均報酬率,平均標準差))</f>
        <v>107.65253287548525</v>
      </c>
      <c r="F723" s="2">
        <f ca="1">表格1[[#This Row],[第3年]]*(1+_xlfn.NORM.INV(RAND(),平均報酬率,平均標準差))</f>
        <v>116.35655464523087</v>
      </c>
      <c r="G723" s="2">
        <f ca="1">表格1[[#This Row],[第4年]]*(1+_xlfn.NORM.INV(RAND(),平均報酬率,平均標準差))</f>
        <v>126.95679399246298</v>
      </c>
      <c r="H723" s="2">
        <f ca="1">表格1[[#This Row],[第5年]]*(1+_xlfn.NORM.INV(RAND(),平均報酬率,平均標準差))</f>
        <v>129.35297295790707</v>
      </c>
      <c r="I723" s="2">
        <f ca="1">表格1[[#This Row],[第6年]]*(1+_xlfn.NORM.INV(RAND(),平均報酬率,平均標準差))</f>
        <v>145.11350852834295</v>
      </c>
      <c r="J723" s="2">
        <f ca="1">表格1[[#This Row],[第7年]]*(1+_xlfn.NORM.INV(RAND(),平均報酬率,平均標準差))</f>
        <v>162.75842576172784</v>
      </c>
      <c r="K723" s="2">
        <f ca="1">表格1[[#This Row],[第8年]]*(1+_xlfn.NORM.INV(RAND(),平均報酬率,平均標準差))</f>
        <v>163.93744718547043</v>
      </c>
      <c r="L723" s="2">
        <f ca="1">表格1[[#This Row],[第9年]]*(1+_xlfn.NORM.INV(RAND(),平均報酬率,平均標準差))</f>
        <v>163.82046199892895</v>
      </c>
    </row>
    <row r="724" spans="1:12" x14ac:dyDescent="0.25">
      <c r="A724" s="1">
        <v>696</v>
      </c>
      <c r="B724" s="1">
        <f t="shared" si="10"/>
        <v>100</v>
      </c>
      <c r="C724" s="2">
        <f ca="1">表格1[[#This Row],[期初]]*(1+_xlfn.NORM.INV(RAND(),平均報酬率,平均標準差))</f>
        <v>106.55670317862105</v>
      </c>
      <c r="D724" s="2">
        <f ca="1">表格1[[#This Row],[第1年]]*(1+_xlfn.NORM.INV(RAND(),平均報酬率,平均標準差))</f>
        <v>119.07607431635461</v>
      </c>
      <c r="E724" s="2">
        <f ca="1">表格1[[#This Row],[第2年]]*(1+_xlfn.NORM.INV(RAND(),平均報酬率,平均標準差))</f>
        <v>133.94021493787082</v>
      </c>
      <c r="F724" s="2">
        <f ca="1">表格1[[#This Row],[第3年]]*(1+_xlfn.NORM.INV(RAND(),平均報酬率,平均標準差))</f>
        <v>142.72999464774119</v>
      </c>
      <c r="G724" s="2">
        <f ca="1">表格1[[#This Row],[第4年]]*(1+_xlfn.NORM.INV(RAND(),平均報酬率,平均標準差))</f>
        <v>155.53070055780671</v>
      </c>
      <c r="H724" s="2">
        <f ca="1">表格1[[#This Row],[第5年]]*(1+_xlfn.NORM.INV(RAND(),平均報酬率,平均標準差))</f>
        <v>184.77086062180499</v>
      </c>
      <c r="I724" s="2">
        <f ca="1">表格1[[#This Row],[第6年]]*(1+_xlfn.NORM.INV(RAND(),平均報酬率,平均標準差))</f>
        <v>197.29846760650503</v>
      </c>
      <c r="J724" s="2">
        <f ca="1">表格1[[#This Row],[第7年]]*(1+_xlfn.NORM.INV(RAND(),平均報酬率,平均標準差))</f>
        <v>194.63161571196918</v>
      </c>
      <c r="K724" s="2">
        <f ca="1">表格1[[#This Row],[第8年]]*(1+_xlfn.NORM.INV(RAND(),平均報酬率,平均標準差))</f>
        <v>208.97212151262434</v>
      </c>
      <c r="L724" s="2">
        <f ca="1">表格1[[#This Row],[第9年]]*(1+_xlfn.NORM.INV(RAND(),平均報酬率,平均標準差))</f>
        <v>212.99290706730199</v>
      </c>
    </row>
    <row r="725" spans="1:12" x14ac:dyDescent="0.25">
      <c r="A725" s="1">
        <v>697</v>
      </c>
      <c r="B725" s="1">
        <f t="shared" si="10"/>
        <v>100</v>
      </c>
      <c r="C725" s="2">
        <f ca="1">表格1[[#This Row],[期初]]*(1+_xlfn.NORM.INV(RAND(),平均報酬率,平均標準差))</f>
        <v>111.07859691816932</v>
      </c>
      <c r="D725" s="2">
        <f ca="1">表格1[[#This Row],[第1年]]*(1+_xlfn.NORM.INV(RAND(),平均報酬率,平均標準差))</f>
        <v>116.41845746296883</v>
      </c>
      <c r="E725" s="2">
        <f ca="1">表格1[[#This Row],[第2年]]*(1+_xlfn.NORM.INV(RAND(),平均報酬率,平均標準差))</f>
        <v>124.79660948391215</v>
      </c>
      <c r="F725" s="2">
        <f ca="1">表格1[[#This Row],[第3年]]*(1+_xlfn.NORM.INV(RAND(),平均報酬率,平均標準差))</f>
        <v>152.14766273952421</v>
      </c>
      <c r="G725" s="2">
        <f ca="1">表格1[[#This Row],[第4年]]*(1+_xlfn.NORM.INV(RAND(),平均報酬率,平均標準差))</f>
        <v>159.8199690766657</v>
      </c>
      <c r="H725" s="2">
        <f ca="1">表格1[[#This Row],[第5年]]*(1+_xlfn.NORM.INV(RAND(),平均報酬率,平均標準差))</f>
        <v>173.97251595941128</v>
      </c>
      <c r="I725" s="2">
        <f ca="1">表格1[[#This Row],[第6年]]*(1+_xlfn.NORM.INV(RAND(),平均報酬率,平均標準差))</f>
        <v>194.64120180030631</v>
      </c>
      <c r="J725" s="2">
        <f ca="1">表格1[[#This Row],[第7年]]*(1+_xlfn.NORM.INV(RAND(),平均報酬率,平均標準差))</f>
        <v>205.49683161718511</v>
      </c>
      <c r="K725" s="2">
        <f ca="1">表格1[[#This Row],[第8年]]*(1+_xlfn.NORM.INV(RAND(),平均報酬率,平均標準差))</f>
        <v>210.85877290129335</v>
      </c>
      <c r="L725" s="2">
        <f ca="1">表格1[[#This Row],[第9年]]*(1+_xlfn.NORM.INV(RAND(),平均報酬率,平均標準差))</f>
        <v>237.45524499742754</v>
      </c>
    </row>
    <row r="726" spans="1:12" x14ac:dyDescent="0.25">
      <c r="A726" s="1">
        <v>698</v>
      </c>
      <c r="B726" s="1">
        <f t="shared" si="10"/>
        <v>100</v>
      </c>
      <c r="C726" s="2">
        <f ca="1">表格1[[#This Row],[期初]]*(1+_xlfn.NORM.INV(RAND(),平均報酬率,平均標準差))</f>
        <v>110.12922047897243</v>
      </c>
      <c r="D726" s="2">
        <f ca="1">表格1[[#This Row],[第1年]]*(1+_xlfn.NORM.INV(RAND(),平均報酬率,平均標準差))</f>
        <v>129.22839210072431</v>
      </c>
      <c r="E726" s="2">
        <f ca="1">表格1[[#This Row],[第2年]]*(1+_xlfn.NORM.INV(RAND(),平均報酬率,平均標準差))</f>
        <v>149.0764748560905</v>
      </c>
      <c r="F726" s="2">
        <f ca="1">表格1[[#This Row],[第3年]]*(1+_xlfn.NORM.INV(RAND(),平均報酬率,平均標準差))</f>
        <v>158.05276621025638</v>
      </c>
      <c r="G726" s="2">
        <f ca="1">表格1[[#This Row],[第4年]]*(1+_xlfn.NORM.INV(RAND(),平均報酬率,平均標準差))</f>
        <v>170.4749704553181</v>
      </c>
      <c r="H726" s="2">
        <f ca="1">表格1[[#This Row],[第5年]]*(1+_xlfn.NORM.INV(RAND(),平均報酬率,平均標準差))</f>
        <v>155.90690178843545</v>
      </c>
      <c r="I726" s="2">
        <f ca="1">表格1[[#This Row],[第6年]]*(1+_xlfn.NORM.INV(RAND(),平均報酬率,平均標準差))</f>
        <v>153.71729594118531</v>
      </c>
      <c r="J726" s="2">
        <f ca="1">表格1[[#This Row],[第7年]]*(1+_xlfn.NORM.INV(RAND(),平均報酬率,平均標準差))</f>
        <v>158.00092594082048</v>
      </c>
      <c r="K726" s="2">
        <f ca="1">表格1[[#This Row],[第8年]]*(1+_xlfn.NORM.INV(RAND(),平均報酬率,平均標準差))</f>
        <v>154.59820791405656</v>
      </c>
      <c r="L726" s="2">
        <f ca="1">表格1[[#This Row],[第9年]]*(1+_xlfn.NORM.INV(RAND(),平均報酬率,平均標準差))</f>
        <v>170.48878825645411</v>
      </c>
    </row>
    <row r="727" spans="1:12" x14ac:dyDescent="0.25">
      <c r="A727" s="1">
        <v>699</v>
      </c>
      <c r="B727" s="1">
        <f t="shared" si="10"/>
        <v>100</v>
      </c>
      <c r="C727" s="2">
        <f ca="1">表格1[[#This Row],[期初]]*(1+_xlfn.NORM.INV(RAND(),平均報酬率,平均標準差))</f>
        <v>110.14888798032337</v>
      </c>
      <c r="D727" s="2">
        <f ca="1">表格1[[#This Row],[第1年]]*(1+_xlfn.NORM.INV(RAND(),平均報酬率,平均標準差))</f>
        <v>112.35330413952006</v>
      </c>
      <c r="E727" s="2">
        <f ca="1">表格1[[#This Row],[第2年]]*(1+_xlfn.NORM.INV(RAND(),平均報酬率,平均標準差))</f>
        <v>120.69974500188422</v>
      </c>
      <c r="F727" s="2">
        <f ca="1">表格1[[#This Row],[第3年]]*(1+_xlfn.NORM.INV(RAND(),平均報酬率,平均標準差))</f>
        <v>138.37950466218228</v>
      </c>
      <c r="G727" s="2">
        <f ca="1">表格1[[#This Row],[第4年]]*(1+_xlfn.NORM.INV(RAND(),平均報酬率,平均標準差))</f>
        <v>144.01421434225497</v>
      </c>
      <c r="H727" s="2">
        <f ca="1">表格1[[#This Row],[第5年]]*(1+_xlfn.NORM.INV(RAND(),平均報酬率,平均標準差))</f>
        <v>149.67689420674424</v>
      </c>
      <c r="I727" s="2">
        <f ca="1">表格1[[#This Row],[第6年]]*(1+_xlfn.NORM.INV(RAND(),平均報酬率,平均標準差))</f>
        <v>157.19863918150563</v>
      </c>
      <c r="J727" s="2">
        <f ca="1">表格1[[#This Row],[第7年]]*(1+_xlfn.NORM.INV(RAND(),平均報酬率,平均標準差))</f>
        <v>195.02478075664169</v>
      </c>
      <c r="K727" s="2">
        <f ca="1">表格1[[#This Row],[第8年]]*(1+_xlfn.NORM.INV(RAND(),平均報酬率,平均標準差))</f>
        <v>182.90066746571398</v>
      </c>
      <c r="L727" s="2">
        <f ca="1">表格1[[#This Row],[第9年]]*(1+_xlfn.NORM.INV(RAND(),平均報酬率,平均標準差))</f>
        <v>185.4064113711691</v>
      </c>
    </row>
    <row r="728" spans="1:12" x14ac:dyDescent="0.25">
      <c r="A728" s="1">
        <v>700</v>
      </c>
      <c r="B728" s="1">
        <f t="shared" si="10"/>
        <v>100</v>
      </c>
      <c r="C728" s="2">
        <f ca="1">表格1[[#This Row],[期初]]*(1+_xlfn.NORM.INV(RAND(),平均報酬率,平均標準差))</f>
        <v>99.158866542100313</v>
      </c>
      <c r="D728" s="2">
        <f ca="1">表格1[[#This Row],[第1年]]*(1+_xlfn.NORM.INV(RAND(),平均報酬率,平均標準差))</f>
        <v>114.88057717868301</v>
      </c>
      <c r="E728" s="2">
        <f ca="1">表格1[[#This Row],[第2年]]*(1+_xlfn.NORM.INV(RAND(),平均報酬率,平均標準差))</f>
        <v>114.38550992962577</v>
      </c>
      <c r="F728" s="2">
        <f ca="1">表格1[[#This Row],[第3年]]*(1+_xlfn.NORM.INV(RAND(),平均報酬率,平均標準差))</f>
        <v>117.75694824279633</v>
      </c>
      <c r="G728" s="2">
        <f ca="1">表格1[[#This Row],[第4年]]*(1+_xlfn.NORM.INV(RAND(),平均報酬率,平均標準差))</f>
        <v>119.44921187446262</v>
      </c>
      <c r="H728" s="2">
        <f ca="1">表格1[[#This Row],[第5年]]*(1+_xlfn.NORM.INV(RAND(),平均報酬率,平均標準差))</f>
        <v>122.08612135592023</v>
      </c>
      <c r="I728" s="2">
        <f ca="1">表格1[[#This Row],[第6年]]*(1+_xlfn.NORM.INV(RAND(),平均報酬率,平均標準差))</f>
        <v>131.03038880476646</v>
      </c>
      <c r="J728" s="2">
        <f ca="1">表格1[[#This Row],[第7年]]*(1+_xlfn.NORM.INV(RAND(),平均報酬率,平均標準差))</f>
        <v>141.57312815675442</v>
      </c>
      <c r="K728" s="2">
        <f ca="1">表格1[[#This Row],[第8年]]*(1+_xlfn.NORM.INV(RAND(),平均報酬率,平均標準差))</f>
        <v>151.54669521274599</v>
      </c>
      <c r="L728" s="2">
        <f ca="1">表格1[[#This Row],[第9年]]*(1+_xlfn.NORM.INV(RAND(),平均報酬率,平均標準差))</f>
        <v>155.57690914406254</v>
      </c>
    </row>
    <row r="729" spans="1:12" x14ac:dyDescent="0.25">
      <c r="A729" s="1">
        <v>701</v>
      </c>
      <c r="B729" s="1">
        <f t="shared" si="10"/>
        <v>100</v>
      </c>
      <c r="C729" s="2">
        <f ca="1">表格1[[#This Row],[期初]]*(1+_xlfn.NORM.INV(RAND(),平均報酬率,平均標準差))</f>
        <v>111.50511406589247</v>
      </c>
      <c r="D729" s="2">
        <f ca="1">表格1[[#This Row],[第1年]]*(1+_xlfn.NORM.INV(RAND(),平均報酬率,平均標準差))</f>
        <v>129.01093237758943</v>
      </c>
      <c r="E729" s="2">
        <f ca="1">表格1[[#This Row],[第2年]]*(1+_xlfn.NORM.INV(RAND(),平均報酬率,平均標準差))</f>
        <v>151.19707841719747</v>
      </c>
      <c r="F729" s="2">
        <f ca="1">表格1[[#This Row],[第3年]]*(1+_xlfn.NORM.INV(RAND(),平均報酬率,平均標準差))</f>
        <v>176.8268254616672</v>
      </c>
      <c r="G729" s="2">
        <f ca="1">表格1[[#This Row],[第4年]]*(1+_xlfn.NORM.INV(RAND(),平均報酬率,平均標準差))</f>
        <v>200.98745934592952</v>
      </c>
      <c r="H729" s="2">
        <f ca="1">表格1[[#This Row],[第5年]]*(1+_xlfn.NORM.INV(RAND(),平均報酬率,平均標準差))</f>
        <v>204.22468084567492</v>
      </c>
      <c r="I729" s="2">
        <f ca="1">表格1[[#This Row],[第6年]]*(1+_xlfn.NORM.INV(RAND(),平均報酬率,平均標準差))</f>
        <v>224.74073752171657</v>
      </c>
      <c r="J729" s="2">
        <f ca="1">表格1[[#This Row],[第7年]]*(1+_xlfn.NORM.INV(RAND(),平均報酬率,平均標準差))</f>
        <v>251.4857158144651</v>
      </c>
      <c r="K729" s="2">
        <f ca="1">表格1[[#This Row],[第8年]]*(1+_xlfn.NORM.INV(RAND(),平均報酬率,平均標準差))</f>
        <v>290.338551048184</v>
      </c>
      <c r="L729" s="2">
        <f ca="1">表格1[[#This Row],[第9年]]*(1+_xlfn.NORM.INV(RAND(),平均報酬率,平均標準差))</f>
        <v>339.00140147979022</v>
      </c>
    </row>
    <row r="730" spans="1:12" x14ac:dyDescent="0.25">
      <c r="A730" s="1">
        <v>702</v>
      </c>
      <c r="B730" s="1">
        <f t="shared" si="10"/>
        <v>100</v>
      </c>
      <c r="C730" s="2">
        <f ca="1">表格1[[#This Row],[期初]]*(1+_xlfn.NORM.INV(RAND(),平均報酬率,平均標準差))</f>
        <v>118.09547937916953</v>
      </c>
      <c r="D730" s="2">
        <f ca="1">表格1[[#This Row],[第1年]]*(1+_xlfn.NORM.INV(RAND(),平均報酬率,平均標準差))</f>
        <v>124.90643011380567</v>
      </c>
      <c r="E730" s="2">
        <f ca="1">表格1[[#This Row],[第2年]]*(1+_xlfn.NORM.INV(RAND(),平均報酬率,平均標準差))</f>
        <v>133.57315043372552</v>
      </c>
      <c r="F730" s="2">
        <f ca="1">表格1[[#This Row],[第3年]]*(1+_xlfn.NORM.INV(RAND(),平均報酬率,平均標準差))</f>
        <v>125.67795237063743</v>
      </c>
      <c r="G730" s="2">
        <f ca="1">表格1[[#This Row],[第4年]]*(1+_xlfn.NORM.INV(RAND(),平均報酬率,平均標準差))</f>
        <v>131.18945565081253</v>
      </c>
      <c r="H730" s="2">
        <f ca="1">表格1[[#This Row],[第5年]]*(1+_xlfn.NORM.INV(RAND(),平均報酬率,平均標準差))</f>
        <v>139.81260041593589</v>
      </c>
      <c r="I730" s="2">
        <f ca="1">表格1[[#This Row],[第6年]]*(1+_xlfn.NORM.INV(RAND(),平均報酬率,平均標準差))</f>
        <v>158.26471161109325</v>
      </c>
      <c r="J730" s="2">
        <f ca="1">表格1[[#This Row],[第7年]]*(1+_xlfn.NORM.INV(RAND(),平均報酬率,平均標準差))</f>
        <v>163.78008744158322</v>
      </c>
      <c r="K730" s="2">
        <f ca="1">表格1[[#This Row],[第8年]]*(1+_xlfn.NORM.INV(RAND(),平均報酬率,平均標準差))</f>
        <v>170.9961187031235</v>
      </c>
      <c r="L730" s="2">
        <f ca="1">表格1[[#This Row],[第9年]]*(1+_xlfn.NORM.INV(RAND(),平均報酬率,平均標準差))</f>
        <v>176.95039095250715</v>
      </c>
    </row>
    <row r="731" spans="1:12" x14ac:dyDescent="0.25">
      <c r="A731" s="1">
        <v>703</v>
      </c>
      <c r="B731" s="1">
        <f t="shared" si="10"/>
        <v>100</v>
      </c>
      <c r="C731" s="2">
        <f ca="1">表格1[[#This Row],[期初]]*(1+_xlfn.NORM.INV(RAND(),平均報酬率,平均標準差))</f>
        <v>92.360207386438731</v>
      </c>
      <c r="D731" s="2">
        <f ca="1">表格1[[#This Row],[第1年]]*(1+_xlfn.NORM.INV(RAND(),平均報酬率,平均標準差))</f>
        <v>93.400565927101852</v>
      </c>
      <c r="E731" s="2">
        <f ca="1">表格1[[#This Row],[第2年]]*(1+_xlfn.NORM.INV(RAND(),平均報酬率,平均標準差))</f>
        <v>105.56149567498366</v>
      </c>
      <c r="F731" s="2">
        <f ca="1">表格1[[#This Row],[第3年]]*(1+_xlfn.NORM.INV(RAND(),平均報酬率,平均標準差))</f>
        <v>116.46611825720879</v>
      </c>
      <c r="G731" s="2">
        <f ca="1">表格1[[#This Row],[第4年]]*(1+_xlfn.NORM.INV(RAND(),平均報酬率,平均標準差))</f>
        <v>125.76553343123445</v>
      </c>
      <c r="H731" s="2">
        <f ca="1">表格1[[#This Row],[第5年]]*(1+_xlfn.NORM.INV(RAND(),平均報酬率,平均標準差))</f>
        <v>139.11833733026131</v>
      </c>
      <c r="I731" s="2">
        <f ca="1">表格1[[#This Row],[第6年]]*(1+_xlfn.NORM.INV(RAND(),平均報酬率,平均標準差))</f>
        <v>141.78187944488278</v>
      </c>
      <c r="J731" s="2">
        <f ca="1">表格1[[#This Row],[第7年]]*(1+_xlfn.NORM.INV(RAND(),平均報酬率,平均標準差))</f>
        <v>147.28525770577599</v>
      </c>
      <c r="K731" s="2">
        <f ca="1">表格1[[#This Row],[第8年]]*(1+_xlfn.NORM.INV(RAND(),平均報酬率,平均標準差))</f>
        <v>162.86096032244976</v>
      </c>
      <c r="L731" s="2">
        <f ca="1">表格1[[#This Row],[第9年]]*(1+_xlfn.NORM.INV(RAND(),平均報酬率,平均標準差))</f>
        <v>184.55040965922717</v>
      </c>
    </row>
    <row r="732" spans="1:12" x14ac:dyDescent="0.25">
      <c r="A732" s="1">
        <v>704</v>
      </c>
      <c r="B732" s="1">
        <f t="shared" si="10"/>
        <v>100</v>
      </c>
      <c r="C732" s="2">
        <f ca="1">表格1[[#This Row],[期初]]*(1+_xlfn.NORM.INV(RAND(),平均報酬率,平均標準差))</f>
        <v>113.05688116737211</v>
      </c>
      <c r="D732" s="2">
        <f ca="1">表格1[[#This Row],[第1年]]*(1+_xlfn.NORM.INV(RAND(),平均報酬率,平均標準差))</f>
        <v>117.99145878706391</v>
      </c>
      <c r="E732" s="2">
        <f ca="1">表格1[[#This Row],[第2年]]*(1+_xlfn.NORM.INV(RAND(),平均報酬率,平均標準差))</f>
        <v>127.19889965969071</v>
      </c>
      <c r="F732" s="2">
        <f ca="1">表格1[[#This Row],[第3年]]*(1+_xlfn.NORM.INV(RAND(),平均報酬率,平均標準差))</f>
        <v>133.44302775594335</v>
      </c>
      <c r="G732" s="2">
        <f ca="1">表格1[[#This Row],[第4年]]*(1+_xlfn.NORM.INV(RAND(),平均報酬率,平均標準差))</f>
        <v>159.62526946101437</v>
      </c>
      <c r="H732" s="2">
        <f ca="1">表格1[[#This Row],[第5年]]*(1+_xlfn.NORM.INV(RAND(),平均報酬率,平均標準差))</f>
        <v>171.61903113463546</v>
      </c>
      <c r="I732" s="2">
        <f ca="1">表格1[[#This Row],[第6年]]*(1+_xlfn.NORM.INV(RAND(),平均報酬率,平均標準差))</f>
        <v>186.72395724240229</v>
      </c>
      <c r="J732" s="2">
        <f ca="1">表格1[[#This Row],[第7年]]*(1+_xlfn.NORM.INV(RAND(),平均報酬率,平均標準差))</f>
        <v>200.7344762971554</v>
      </c>
      <c r="K732" s="2">
        <f ca="1">表格1[[#This Row],[第8年]]*(1+_xlfn.NORM.INV(RAND(),平均報酬率,平均標準差))</f>
        <v>216.67499194251906</v>
      </c>
      <c r="L732" s="2">
        <f ca="1">表格1[[#This Row],[第9年]]*(1+_xlfn.NORM.INV(RAND(),平均報酬率,平均標準差))</f>
        <v>229.0427296665155</v>
      </c>
    </row>
    <row r="733" spans="1:12" x14ac:dyDescent="0.25">
      <c r="A733" s="1">
        <v>705</v>
      </c>
      <c r="B733" s="1">
        <f t="shared" ref="B733:B796" si="11">投入金額</f>
        <v>100</v>
      </c>
      <c r="C733" s="2">
        <f ca="1">表格1[[#This Row],[期初]]*(1+_xlfn.NORM.INV(RAND(),平均報酬率,平均標準差))</f>
        <v>104.18625079352127</v>
      </c>
      <c r="D733" s="2">
        <f ca="1">表格1[[#This Row],[第1年]]*(1+_xlfn.NORM.INV(RAND(),平均報酬率,平均標準差))</f>
        <v>119.48577823694322</v>
      </c>
      <c r="E733" s="2">
        <f ca="1">表格1[[#This Row],[第2年]]*(1+_xlfn.NORM.INV(RAND(),平均報酬率,平均標準差))</f>
        <v>115.51030105446881</v>
      </c>
      <c r="F733" s="2">
        <f ca="1">表格1[[#This Row],[第3年]]*(1+_xlfn.NORM.INV(RAND(),平均報酬率,平均標準差))</f>
        <v>136.83443140025327</v>
      </c>
      <c r="G733" s="2">
        <f ca="1">表格1[[#This Row],[第4年]]*(1+_xlfn.NORM.INV(RAND(),平均報酬率,平均標準差))</f>
        <v>141.52397430208899</v>
      </c>
      <c r="H733" s="2">
        <f ca="1">表格1[[#This Row],[第5年]]*(1+_xlfn.NORM.INV(RAND(),平均報酬率,平均標準差))</f>
        <v>150.95887765017531</v>
      </c>
      <c r="I733" s="2">
        <f ca="1">表格1[[#This Row],[第6年]]*(1+_xlfn.NORM.INV(RAND(),平均報酬率,平均標準差))</f>
        <v>162.95504363033683</v>
      </c>
      <c r="J733" s="2">
        <f ca="1">表格1[[#This Row],[第7年]]*(1+_xlfn.NORM.INV(RAND(),平均報酬率,平均標準差))</f>
        <v>174.66170552648899</v>
      </c>
      <c r="K733" s="2">
        <f ca="1">表格1[[#This Row],[第8年]]*(1+_xlfn.NORM.INV(RAND(),平均報酬率,平均標準差))</f>
        <v>187.80136588909875</v>
      </c>
      <c r="L733" s="2">
        <f ca="1">表格1[[#This Row],[第9年]]*(1+_xlfn.NORM.INV(RAND(),平均報酬率,平均標準差))</f>
        <v>220.98040722774152</v>
      </c>
    </row>
    <row r="734" spans="1:12" x14ac:dyDescent="0.25">
      <c r="A734" s="1">
        <v>706</v>
      </c>
      <c r="B734" s="1">
        <f t="shared" si="11"/>
        <v>100</v>
      </c>
      <c r="C734" s="2">
        <f ca="1">表格1[[#This Row],[期初]]*(1+_xlfn.NORM.INV(RAND(),平均報酬率,平均標準差))</f>
        <v>112.79266127751531</v>
      </c>
      <c r="D734" s="2">
        <f ca="1">表格1[[#This Row],[第1年]]*(1+_xlfn.NORM.INV(RAND(),平均報酬率,平均標準差))</f>
        <v>121.41745565671657</v>
      </c>
      <c r="E734" s="2">
        <f ca="1">表格1[[#This Row],[第2年]]*(1+_xlfn.NORM.INV(RAND(),平均報酬率,平均標準差))</f>
        <v>139.03228485538699</v>
      </c>
      <c r="F734" s="2">
        <f ca="1">表格1[[#This Row],[第3年]]*(1+_xlfn.NORM.INV(RAND(),平均報酬率,平均標準差))</f>
        <v>145.10159619923058</v>
      </c>
      <c r="G734" s="2">
        <f ca="1">表格1[[#This Row],[第4年]]*(1+_xlfn.NORM.INV(RAND(),平均報酬率,平均標準差))</f>
        <v>147.8298348018707</v>
      </c>
      <c r="H734" s="2">
        <f ca="1">表格1[[#This Row],[第5年]]*(1+_xlfn.NORM.INV(RAND(),平均報酬率,平均標準差))</f>
        <v>148.12334050930943</v>
      </c>
      <c r="I734" s="2">
        <f ca="1">表格1[[#This Row],[第6年]]*(1+_xlfn.NORM.INV(RAND(),平均報酬率,平均標準差))</f>
        <v>147.61932914660508</v>
      </c>
      <c r="J734" s="2">
        <f ca="1">表格1[[#This Row],[第7年]]*(1+_xlfn.NORM.INV(RAND(),平均報酬率,平均標準差))</f>
        <v>150.04233040774628</v>
      </c>
      <c r="K734" s="2">
        <f ca="1">表格1[[#This Row],[第8年]]*(1+_xlfn.NORM.INV(RAND(),平均報酬率,平均標準差))</f>
        <v>159.73102469791561</v>
      </c>
      <c r="L734" s="2">
        <f ca="1">表格1[[#This Row],[第9年]]*(1+_xlfn.NORM.INV(RAND(),平均報酬率,平均標準差))</f>
        <v>170.8574279141634</v>
      </c>
    </row>
    <row r="735" spans="1:12" x14ac:dyDescent="0.25">
      <c r="A735" s="1">
        <v>707</v>
      </c>
      <c r="B735" s="1">
        <f t="shared" si="11"/>
        <v>100</v>
      </c>
      <c r="C735" s="2">
        <f ca="1">表格1[[#This Row],[期初]]*(1+_xlfn.NORM.INV(RAND(),平均報酬率,平均標準差))</f>
        <v>102.29496184198821</v>
      </c>
      <c r="D735" s="2">
        <f ca="1">表格1[[#This Row],[第1年]]*(1+_xlfn.NORM.INV(RAND(),平均報酬率,平均標準差))</f>
        <v>106.25944535045895</v>
      </c>
      <c r="E735" s="2">
        <f ca="1">表格1[[#This Row],[第2年]]*(1+_xlfn.NORM.INV(RAND(),平均報酬率,平均標準差))</f>
        <v>107.83069878452145</v>
      </c>
      <c r="F735" s="2">
        <f ca="1">表格1[[#This Row],[第3年]]*(1+_xlfn.NORM.INV(RAND(),平均報酬率,平均標準差))</f>
        <v>123.92928839204171</v>
      </c>
      <c r="G735" s="2">
        <f ca="1">表格1[[#This Row],[第4年]]*(1+_xlfn.NORM.INV(RAND(),平均報酬率,平均標準差))</f>
        <v>141.36741228446797</v>
      </c>
      <c r="H735" s="2">
        <f ca="1">表格1[[#This Row],[第5年]]*(1+_xlfn.NORM.INV(RAND(),平均報酬率,平均標準差))</f>
        <v>145.14641109424431</v>
      </c>
      <c r="I735" s="2">
        <f ca="1">表格1[[#This Row],[第6年]]*(1+_xlfn.NORM.INV(RAND(),平均報酬率,平均標準差))</f>
        <v>149.53404725371684</v>
      </c>
      <c r="J735" s="2">
        <f ca="1">表格1[[#This Row],[第7年]]*(1+_xlfn.NORM.INV(RAND(),平均報酬率,平均標準差))</f>
        <v>163.13578348015778</v>
      </c>
      <c r="K735" s="2">
        <f ca="1">表格1[[#This Row],[第8年]]*(1+_xlfn.NORM.INV(RAND(),平均報酬率,平均標準差))</f>
        <v>173.50939302583581</v>
      </c>
      <c r="L735" s="2">
        <f ca="1">表格1[[#This Row],[第9年]]*(1+_xlfn.NORM.INV(RAND(),平均報酬率,平均標準差))</f>
        <v>187.55868818970134</v>
      </c>
    </row>
    <row r="736" spans="1:12" x14ac:dyDescent="0.25">
      <c r="A736" s="1">
        <v>708</v>
      </c>
      <c r="B736" s="1">
        <f t="shared" si="11"/>
        <v>100</v>
      </c>
      <c r="C736" s="2">
        <f ca="1">表格1[[#This Row],[期初]]*(1+_xlfn.NORM.INV(RAND(),平均報酬率,平均標準差))</f>
        <v>107.6702735425217</v>
      </c>
      <c r="D736" s="2">
        <f ca="1">表格1[[#This Row],[第1年]]*(1+_xlfn.NORM.INV(RAND(),平均報酬率,平均標準差))</f>
        <v>115.90100587162769</v>
      </c>
      <c r="E736" s="2">
        <f ca="1">表格1[[#This Row],[第2年]]*(1+_xlfn.NORM.INV(RAND(),平均報酬率,平均標準差))</f>
        <v>120.5503173479249</v>
      </c>
      <c r="F736" s="2">
        <f ca="1">表格1[[#This Row],[第3年]]*(1+_xlfn.NORM.INV(RAND(),平均報酬率,平均標準差))</f>
        <v>125.68174168948619</v>
      </c>
      <c r="G736" s="2">
        <f ca="1">表格1[[#This Row],[第4年]]*(1+_xlfn.NORM.INV(RAND(),平均報酬率,平均標準差))</f>
        <v>127.62683813288692</v>
      </c>
      <c r="H736" s="2">
        <f ca="1">表格1[[#This Row],[第5年]]*(1+_xlfn.NORM.INV(RAND(),平均報酬率,平均標準差))</f>
        <v>147.13016407612798</v>
      </c>
      <c r="I736" s="2">
        <f ca="1">表格1[[#This Row],[第6年]]*(1+_xlfn.NORM.INV(RAND(),平均報酬率,平均標準差))</f>
        <v>157.52315810157731</v>
      </c>
      <c r="J736" s="2">
        <f ca="1">表格1[[#This Row],[第7年]]*(1+_xlfn.NORM.INV(RAND(),平均報酬率,平均標準差))</f>
        <v>165.67294341484032</v>
      </c>
      <c r="K736" s="2">
        <f ca="1">表格1[[#This Row],[第8年]]*(1+_xlfn.NORM.INV(RAND(),平均報酬率,平均標準差))</f>
        <v>189.90571683758375</v>
      </c>
      <c r="L736" s="2">
        <f ca="1">表格1[[#This Row],[第9年]]*(1+_xlfn.NORM.INV(RAND(),平均報酬率,平均標準差))</f>
        <v>216.53209149984949</v>
      </c>
    </row>
    <row r="737" spans="1:12" x14ac:dyDescent="0.25">
      <c r="A737" s="1">
        <v>709</v>
      </c>
      <c r="B737" s="1">
        <f t="shared" si="11"/>
        <v>100</v>
      </c>
      <c r="C737" s="2">
        <f ca="1">表格1[[#This Row],[期初]]*(1+_xlfn.NORM.INV(RAND(),平均報酬率,平均標準差))</f>
        <v>106.1500889362748</v>
      </c>
      <c r="D737" s="2">
        <f ca="1">表格1[[#This Row],[第1年]]*(1+_xlfn.NORM.INV(RAND(),平均報酬率,平均標準差))</f>
        <v>125.94737783982364</v>
      </c>
      <c r="E737" s="2">
        <f ca="1">表格1[[#This Row],[第2年]]*(1+_xlfn.NORM.INV(RAND(),平均報酬率,平均標準差))</f>
        <v>132.7312359920216</v>
      </c>
      <c r="F737" s="2">
        <f ca="1">表格1[[#This Row],[第3年]]*(1+_xlfn.NORM.INV(RAND(),平均報酬率,平均標準差))</f>
        <v>137.61714722967125</v>
      </c>
      <c r="G737" s="2">
        <f ca="1">表格1[[#This Row],[第4年]]*(1+_xlfn.NORM.INV(RAND(),平均報酬率,平均標準差))</f>
        <v>147.10361630854234</v>
      </c>
      <c r="H737" s="2">
        <f ca="1">表格1[[#This Row],[第5年]]*(1+_xlfn.NORM.INV(RAND(),平均報酬率,平均標準差))</f>
        <v>149.28518601247504</v>
      </c>
      <c r="I737" s="2">
        <f ca="1">表格1[[#This Row],[第6年]]*(1+_xlfn.NORM.INV(RAND(),平均報酬率,平均標準差))</f>
        <v>161.59718286081315</v>
      </c>
      <c r="J737" s="2">
        <f ca="1">表格1[[#This Row],[第7年]]*(1+_xlfn.NORM.INV(RAND(),平均報酬率,平均標準差))</f>
        <v>166.38005069106222</v>
      </c>
      <c r="K737" s="2">
        <f ca="1">表格1[[#This Row],[第8年]]*(1+_xlfn.NORM.INV(RAND(),平均報酬率,平均標準差))</f>
        <v>188.60521552476683</v>
      </c>
      <c r="L737" s="2">
        <f ca="1">表格1[[#This Row],[第9年]]*(1+_xlfn.NORM.INV(RAND(),平均報酬率,平均標準差))</f>
        <v>183.24224902610018</v>
      </c>
    </row>
    <row r="738" spans="1:12" x14ac:dyDescent="0.25">
      <c r="A738" s="1">
        <v>710</v>
      </c>
      <c r="B738" s="1">
        <f t="shared" si="11"/>
        <v>100</v>
      </c>
      <c r="C738" s="2">
        <f ca="1">表格1[[#This Row],[期初]]*(1+_xlfn.NORM.INV(RAND(),平均報酬率,平均標準差))</f>
        <v>107.90461849242156</v>
      </c>
      <c r="D738" s="2">
        <f ca="1">表格1[[#This Row],[第1年]]*(1+_xlfn.NORM.INV(RAND(),平均報酬率,平均標準差))</f>
        <v>121.57393679323373</v>
      </c>
      <c r="E738" s="2">
        <f ca="1">表格1[[#This Row],[第2年]]*(1+_xlfn.NORM.INV(RAND(),平均報酬率,平均標準差))</f>
        <v>133.34776732917527</v>
      </c>
      <c r="F738" s="2">
        <f ca="1">表格1[[#This Row],[第3年]]*(1+_xlfn.NORM.INV(RAND(),平均報酬率,平均標準差))</f>
        <v>134.27900745520085</v>
      </c>
      <c r="G738" s="2">
        <f ca="1">表格1[[#This Row],[第4年]]*(1+_xlfn.NORM.INV(RAND(),平均報酬率,平均標準差))</f>
        <v>151.48206690674448</v>
      </c>
      <c r="H738" s="2">
        <f ca="1">表格1[[#This Row],[第5年]]*(1+_xlfn.NORM.INV(RAND(),平均報酬率,平均標準差))</f>
        <v>162.84958534905994</v>
      </c>
      <c r="I738" s="2">
        <f ca="1">表格1[[#This Row],[第6年]]*(1+_xlfn.NORM.INV(RAND(),平均報酬率,平均標準差))</f>
        <v>178.7143503055803</v>
      </c>
      <c r="J738" s="2">
        <f ca="1">表格1[[#This Row],[第7年]]*(1+_xlfn.NORM.INV(RAND(),平均報酬率,平均標準差))</f>
        <v>192.00980355060614</v>
      </c>
      <c r="K738" s="2">
        <f ca="1">表格1[[#This Row],[第8年]]*(1+_xlfn.NORM.INV(RAND(),平均報酬率,平均標準差))</f>
        <v>210.63887073603516</v>
      </c>
      <c r="L738" s="2">
        <f ca="1">表格1[[#This Row],[第9年]]*(1+_xlfn.NORM.INV(RAND(),平均報酬率,平均標準差))</f>
        <v>231.18352802693641</v>
      </c>
    </row>
    <row r="739" spans="1:12" x14ac:dyDescent="0.25">
      <c r="A739" s="1">
        <v>711</v>
      </c>
      <c r="B739" s="1">
        <f t="shared" si="11"/>
        <v>100</v>
      </c>
      <c r="C739" s="2">
        <f ca="1">表格1[[#This Row],[期初]]*(1+_xlfn.NORM.INV(RAND(),平均報酬率,平均標準差))</f>
        <v>106.60628231677272</v>
      </c>
      <c r="D739" s="2">
        <f ca="1">表格1[[#This Row],[第1年]]*(1+_xlfn.NORM.INV(RAND(),平均報酬率,平均標準差))</f>
        <v>97.950643561372104</v>
      </c>
      <c r="E739" s="2">
        <f ca="1">表格1[[#This Row],[第2年]]*(1+_xlfn.NORM.INV(RAND(),平均報酬率,平均標準差))</f>
        <v>109.464347857064</v>
      </c>
      <c r="F739" s="2">
        <f ca="1">表格1[[#This Row],[第3年]]*(1+_xlfn.NORM.INV(RAND(),平均報酬率,平均標準差))</f>
        <v>119.83290743764066</v>
      </c>
      <c r="G739" s="2">
        <f ca="1">表格1[[#This Row],[第4年]]*(1+_xlfn.NORM.INV(RAND(),平均報酬率,平均標準差))</f>
        <v>123.40899782156345</v>
      </c>
      <c r="H739" s="2">
        <f ca="1">表格1[[#This Row],[第5年]]*(1+_xlfn.NORM.INV(RAND(),平均報酬率,平均標準差))</f>
        <v>122.94188734810521</v>
      </c>
      <c r="I739" s="2">
        <f ca="1">表格1[[#This Row],[第6年]]*(1+_xlfn.NORM.INV(RAND(),平均報酬率,平均標準差))</f>
        <v>129.99668639337966</v>
      </c>
      <c r="J739" s="2">
        <f ca="1">表格1[[#This Row],[第7年]]*(1+_xlfn.NORM.INV(RAND(),平均報酬率,平均標準差))</f>
        <v>143.37525386708728</v>
      </c>
      <c r="K739" s="2">
        <f ca="1">表格1[[#This Row],[第8年]]*(1+_xlfn.NORM.INV(RAND(),平均報酬率,平均標準差))</f>
        <v>163.95728772738636</v>
      </c>
      <c r="L739" s="2">
        <f ca="1">表格1[[#This Row],[第9年]]*(1+_xlfn.NORM.INV(RAND(),平均報酬率,平均標準差))</f>
        <v>181.23606967265593</v>
      </c>
    </row>
    <row r="740" spans="1:12" x14ac:dyDescent="0.25">
      <c r="A740" s="1">
        <v>712</v>
      </c>
      <c r="B740" s="1">
        <f t="shared" si="11"/>
        <v>100</v>
      </c>
      <c r="C740" s="2">
        <f ca="1">表格1[[#This Row],[期初]]*(1+_xlfn.NORM.INV(RAND(),平均報酬率,平均標準差))</f>
        <v>104.24947229315045</v>
      </c>
      <c r="D740" s="2">
        <f ca="1">表格1[[#This Row],[第1年]]*(1+_xlfn.NORM.INV(RAND(),平均報酬率,平均標準差))</f>
        <v>118.4605612840019</v>
      </c>
      <c r="E740" s="2">
        <f ca="1">表格1[[#This Row],[第2年]]*(1+_xlfn.NORM.INV(RAND(),平均報酬率,平均標準差))</f>
        <v>128.54674548272487</v>
      </c>
      <c r="F740" s="2">
        <f ca="1">表格1[[#This Row],[第3年]]*(1+_xlfn.NORM.INV(RAND(),平均報酬率,平均標準差))</f>
        <v>143.05254971654941</v>
      </c>
      <c r="G740" s="2">
        <f ca="1">表格1[[#This Row],[第4年]]*(1+_xlfn.NORM.INV(RAND(),平均報酬率,平均標準差))</f>
        <v>142.24196744183175</v>
      </c>
      <c r="H740" s="2">
        <f ca="1">表格1[[#This Row],[第5年]]*(1+_xlfn.NORM.INV(RAND(),平均報酬率,平均標準差))</f>
        <v>162.70165369970374</v>
      </c>
      <c r="I740" s="2">
        <f ca="1">表格1[[#This Row],[第6年]]*(1+_xlfn.NORM.INV(RAND(),平均報酬率,平均標準差))</f>
        <v>172.94846534179962</v>
      </c>
      <c r="J740" s="2">
        <f ca="1">表格1[[#This Row],[第7年]]*(1+_xlfn.NORM.INV(RAND(),平均報酬率,平均標準差))</f>
        <v>203.26187291865946</v>
      </c>
      <c r="K740" s="2">
        <f ca="1">表格1[[#This Row],[第8年]]*(1+_xlfn.NORM.INV(RAND(),平均報酬率,平均標準差))</f>
        <v>231.83948235535186</v>
      </c>
      <c r="L740" s="2">
        <f ca="1">表格1[[#This Row],[第9年]]*(1+_xlfn.NORM.INV(RAND(),平均報酬率,平均標準差))</f>
        <v>245.9248694898381</v>
      </c>
    </row>
    <row r="741" spans="1:12" x14ac:dyDescent="0.25">
      <c r="A741" s="1">
        <v>713</v>
      </c>
      <c r="B741" s="1">
        <f t="shared" si="11"/>
        <v>100</v>
      </c>
      <c r="C741" s="2">
        <f ca="1">表格1[[#This Row],[期初]]*(1+_xlfn.NORM.INV(RAND(),平均報酬率,平均標準差))</f>
        <v>110.88127238918564</v>
      </c>
      <c r="D741" s="2">
        <f ca="1">表格1[[#This Row],[第1年]]*(1+_xlfn.NORM.INV(RAND(),平均報酬率,平均標準差))</f>
        <v>132.34692558419459</v>
      </c>
      <c r="E741" s="2">
        <f ca="1">表格1[[#This Row],[第2年]]*(1+_xlfn.NORM.INV(RAND(),平均報酬率,平均標準差))</f>
        <v>132.96571531974871</v>
      </c>
      <c r="F741" s="2">
        <f ca="1">表格1[[#This Row],[第3年]]*(1+_xlfn.NORM.INV(RAND(),平均報酬率,平均標準差))</f>
        <v>139.54228009869112</v>
      </c>
      <c r="G741" s="2">
        <f ca="1">表格1[[#This Row],[第4年]]*(1+_xlfn.NORM.INV(RAND(),平均報酬率,平均標準差))</f>
        <v>157.4679478437225</v>
      </c>
      <c r="H741" s="2">
        <f ca="1">表格1[[#This Row],[第5年]]*(1+_xlfn.NORM.INV(RAND(),平均報酬率,平均標準差))</f>
        <v>164.94975169350025</v>
      </c>
      <c r="I741" s="2">
        <f ca="1">表格1[[#This Row],[第6年]]*(1+_xlfn.NORM.INV(RAND(),平均報酬率,平均標準差))</f>
        <v>178.08607540168646</v>
      </c>
      <c r="J741" s="2">
        <f ca="1">表格1[[#This Row],[第7年]]*(1+_xlfn.NORM.INV(RAND(),平均報酬率,平均標準差))</f>
        <v>192.59102258331822</v>
      </c>
      <c r="K741" s="2">
        <f ca="1">表格1[[#This Row],[第8年]]*(1+_xlfn.NORM.INV(RAND(),平均報酬率,平均標準差))</f>
        <v>219.1343324771594</v>
      </c>
      <c r="L741" s="2">
        <f ca="1">表格1[[#This Row],[第9年]]*(1+_xlfn.NORM.INV(RAND(),平均報酬率,平均標準差))</f>
        <v>239.93979307442058</v>
      </c>
    </row>
    <row r="742" spans="1:12" x14ac:dyDescent="0.25">
      <c r="A742" s="1">
        <v>714</v>
      </c>
      <c r="B742" s="1">
        <f t="shared" si="11"/>
        <v>100</v>
      </c>
      <c r="C742" s="2">
        <f ca="1">表格1[[#This Row],[期初]]*(1+_xlfn.NORM.INV(RAND(),平均報酬率,平均標準差))</f>
        <v>101.12907385891967</v>
      </c>
      <c r="D742" s="2">
        <f ca="1">表格1[[#This Row],[第1年]]*(1+_xlfn.NORM.INV(RAND(),平均報酬率,平均標準差))</f>
        <v>110.58728061597537</v>
      </c>
      <c r="E742" s="2">
        <f ca="1">表格1[[#This Row],[第2年]]*(1+_xlfn.NORM.INV(RAND(),平均報酬率,平均標準差))</f>
        <v>115.88139353208464</v>
      </c>
      <c r="F742" s="2">
        <f ca="1">表格1[[#This Row],[第3年]]*(1+_xlfn.NORM.INV(RAND(),平均報酬率,平均標準差))</f>
        <v>125.74454230684859</v>
      </c>
      <c r="G742" s="2">
        <f ca="1">表格1[[#This Row],[第4年]]*(1+_xlfn.NORM.INV(RAND(),平均報酬率,平均標準差))</f>
        <v>128.34159391473025</v>
      </c>
      <c r="H742" s="2">
        <f ca="1">表格1[[#This Row],[第5年]]*(1+_xlfn.NORM.INV(RAND(),平均報酬率,平均標準差))</f>
        <v>138.22234767599323</v>
      </c>
      <c r="I742" s="2">
        <f ca="1">表格1[[#This Row],[第6年]]*(1+_xlfn.NORM.INV(RAND(),平均報酬率,平均標準差))</f>
        <v>139.89738612439675</v>
      </c>
      <c r="J742" s="2">
        <f ca="1">表格1[[#This Row],[第7年]]*(1+_xlfn.NORM.INV(RAND(),平均報酬率,平均標準差))</f>
        <v>152.13899662956953</v>
      </c>
      <c r="K742" s="2">
        <f ca="1">表格1[[#This Row],[第8年]]*(1+_xlfn.NORM.INV(RAND(),平均報酬率,平均標準差))</f>
        <v>171.82558938075553</v>
      </c>
      <c r="L742" s="2">
        <f ca="1">表格1[[#This Row],[第9年]]*(1+_xlfn.NORM.INV(RAND(),平均報酬率,平均標準差))</f>
        <v>195.28126979682801</v>
      </c>
    </row>
    <row r="743" spans="1:12" x14ac:dyDescent="0.25">
      <c r="A743" s="1">
        <v>715</v>
      </c>
      <c r="B743" s="1">
        <f t="shared" si="11"/>
        <v>100</v>
      </c>
      <c r="C743" s="2">
        <f ca="1">表格1[[#This Row],[期初]]*(1+_xlfn.NORM.INV(RAND(),平均報酬率,平均標準差))</f>
        <v>105.26445703748206</v>
      </c>
      <c r="D743" s="2">
        <f ca="1">表格1[[#This Row],[第1年]]*(1+_xlfn.NORM.INV(RAND(),平均報酬率,平均標準差))</f>
        <v>114.93016690772346</v>
      </c>
      <c r="E743" s="2">
        <f ca="1">表格1[[#This Row],[第2年]]*(1+_xlfn.NORM.INV(RAND(),平均報酬率,平均標準差))</f>
        <v>126.2604911238266</v>
      </c>
      <c r="F743" s="2">
        <f ca="1">表格1[[#This Row],[第3年]]*(1+_xlfn.NORM.INV(RAND(),平均報酬率,平均標準差))</f>
        <v>135.55338935497309</v>
      </c>
      <c r="G743" s="2">
        <f ca="1">表格1[[#This Row],[第4年]]*(1+_xlfn.NORM.INV(RAND(),平均報酬率,平均標準差))</f>
        <v>145.29123748713974</v>
      </c>
      <c r="H743" s="2">
        <f ca="1">表格1[[#This Row],[第5年]]*(1+_xlfn.NORM.INV(RAND(),平均報酬率,平均標準差))</f>
        <v>158.52480612744458</v>
      </c>
      <c r="I743" s="2">
        <f ca="1">表格1[[#This Row],[第6年]]*(1+_xlfn.NORM.INV(RAND(),平均報酬率,平均標準差))</f>
        <v>168.89735623309147</v>
      </c>
      <c r="J743" s="2">
        <f ca="1">表格1[[#This Row],[第7年]]*(1+_xlfn.NORM.INV(RAND(),平均報酬率,平均標準差))</f>
        <v>182.3821748113948</v>
      </c>
      <c r="K743" s="2">
        <f ca="1">表格1[[#This Row],[第8年]]*(1+_xlfn.NORM.INV(RAND(),平均報酬率,平均標準差))</f>
        <v>214.80625159366681</v>
      </c>
      <c r="L743" s="2">
        <f ca="1">表格1[[#This Row],[第9年]]*(1+_xlfn.NORM.INV(RAND(),平均報酬率,平均標準差))</f>
        <v>231.86269858959196</v>
      </c>
    </row>
    <row r="744" spans="1:12" x14ac:dyDescent="0.25">
      <c r="A744" s="1">
        <v>716</v>
      </c>
      <c r="B744" s="1">
        <f t="shared" si="11"/>
        <v>100</v>
      </c>
      <c r="C744" s="2">
        <f ca="1">表格1[[#This Row],[期初]]*(1+_xlfn.NORM.INV(RAND(),平均報酬率,平均標準差))</f>
        <v>109.40483865202255</v>
      </c>
      <c r="D744" s="2">
        <f ca="1">表格1[[#This Row],[第1年]]*(1+_xlfn.NORM.INV(RAND(),平均報酬率,平均標準差))</f>
        <v>130.29837792049088</v>
      </c>
      <c r="E744" s="2">
        <f ca="1">表格1[[#This Row],[第2年]]*(1+_xlfn.NORM.INV(RAND(),平均報酬率,平均標準差))</f>
        <v>136.85684532005166</v>
      </c>
      <c r="F744" s="2">
        <f ca="1">表格1[[#This Row],[第3年]]*(1+_xlfn.NORM.INV(RAND(),平均報酬率,平均標準差))</f>
        <v>139.759812830991</v>
      </c>
      <c r="G744" s="2">
        <f ca="1">表格1[[#This Row],[第4年]]*(1+_xlfn.NORM.INV(RAND(),平均報酬率,平均標準差))</f>
        <v>156.59774645073134</v>
      </c>
      <c r="H744" s="2">
        <f ca="1">表格1[[#This Row],[第5年]]*(1+_xlfn.NORM.INV(RAND(),平均報酬率,平均標準差))</f>
        <v>176.18133565190058</v>
      </c>
      <c r="I744" s="2">
        <f ca="1">表格1[[#This Row],[第6年]]*(1+_xlfn.NORM.INV(RAND(),平均報酬率,平均標準差))</f>
        <v>178.28479978796213</v>
      </c>
      <c r="J744" s="2">
        <f ca="1">表格1[[#This Row],[第7年]]*(1+_xlfn.NORM.INV(RAND(),平均報酬率,平均標準差))</f>
        <v>195.94723786730438</v>
      </c>
      <c r="K744" s="2">
        <f ca="1">表格1[[#This Row],[第8年]]*(1+_xlfn.NORM.INV(RAND(),平均報酬率,平均標準差))</f>
        <v>218.77970215025178</v>
      </c>
      <c r="L744" s="2">
        <f ca="1">表格1[[#This Row],[第9年]]*(1+_xlfn.NORM.INV(RAND(),平均報酬率,平均標準差))</f>
        <v>232.46383633121528</v>
      </c>
    </row>
    <row r="745" spans="1:12" x14ac:dyDescent="0.25">
      <c r="A745" s="1">
        <v>717</v>
      </c>
      <c r="B745" s="1">
        <f t="shared" si="11"/>
        <v>100</v>
      </c>
      <c r="C745" s="2">
        <f ca="1">表格1[[#This Row],[期初]]*(1+_xlfn.NORM.INV(RAND(),平均報酬率,平均標準差))</f>
        <v>95.984240436909332</v>
      </c>
      <c r="D745" s="2">
        <f ca="1">表格1[[#This Row],[第1年]]*(1+_xlfn.NORM.INV(RAND(),平均報酬率,平均標準差))</f>
        <v>103.41088501464502</v>
      </c>
      <c r="E745" s="2">
        <f ca="1">表格1[[#This Row],[第2年]]*(1+_xlfn.NORM.INV(RAND(),平均報酬率,平均標準差))</f>
        <v>123.56797236966185</v>
      </c>
      <c r="F745" s="2">
        <f ca="1">表格1[[#This Row],[第3年]]*(1+_xlfn.NORM.INV(RAND(),平均報酬率,平均標準差))</f>
        <v>125.25796400380425</v>
      </c>
      <c r="G745" s="2">
        <f ca="1">表格1[[#This Row],[第4年]]*(1+_xlfn.NORM.INV(RAND(),平均報酬率,平均標準差))</f>
        <v>127.38699585793084</v>
      </c>
      <c r="H745" s="2">
        <f ca="1">表格1[[#This Row],[第5年]]*(1+_xlfn.NORM.INV(RAND(),平均報酬率,平均標準差))</f>
        <v>133.17966754724654</v>
      </c>
      <c r="I745" s="2">
        <f ca="1">表格1[[#This Row],[第6年]]*(1+_xlfn.NORM.INV(RAND(),平均報酬率,平均標準差))</f>
        <v>141.50898958492238</v>
      </c>
      <c r="J745" s="2">
        <f ca="1">表格1[[#This Row],[第7年]]*(1+_xlfn.NORM.INV(RAND(),平均報酬率,平均標準差))</f>
        <v>152.95303228088878</v>
      </c>
      <c r="K745" s="2">
        <f ca="1">表格1[[#This Row],[第8年]]*(1+_xlfn.NORM.INV(RAND(),平均報酬率,平均標準差))</f>
        <v>179.79856849381494</v>
      </c>
      <c r="L745" s="2">
        <f ca="1">表格1[[#This Row],[第9年]]*(1+_xlfn.NORM.INV(RAND(),平均報酬率,平均標準差))</f>
        <v>170.37817072012524</v>
      </c>
    </row>
    <row r="746" spans="1:12" x14ac:dyDescent="0.25">
      <c r="A746" s="1">
        <v>718</v>
      </c>
      <c r="B746" s="1">
        <f t="shared" si="11"/>
        <v>100</v>
      </c>
      <c r="C746" s="2">
        <f ca="1">表格1[[#This Row],[期初]]*(1+_xlfn.NORM.INV(RAND(),平均報酬率,平均標準差))</f>
        <v>108.14224940165956</v>
      </c>
      <c r="D746" s="2">
        <f ca="1">表格1[[#This Row],[第1年]]*(1+_xlfn.NORM.INV(RAND(),平均報酬率,平均標準差))</f>
        <v>130.40885021266715</v>
      </c>
      <c r="E746" s="2">
        <f ca="1">表格1[[#This Row],[第2年]]*(1+_xlfn.NORM.INV(RAND(),平均報酬率,平均標準差))</f>
        <v>133.114511239102</v>
      </c>
      <c r="F746" s="2">
        <f ca="1">表格1[[#This Row],[第3年]]*(1+_xlfn.NORM.INV(RAND(),平均報酬率,平均標準差))</f>
        <v>130.53124067849649</v>
      </c>
      <c r="G746" s="2">
        <f ca="1">表格1[[#This Row],[第4年]]*(1+_xlfn.NORM.INV(RAND(),平均報酬率,平均標準差))</f>
        <v>143.23976959408105</v>
      </c>
      <c r="H746" s="2">
        <f ca="1">表格1[[#This Row],[第5年]]*(1+_xlfn.NORM.INV(RAND(),平均報酬率,平均標準差))</f>
        <v>153.2823479484791</v>
      </c>
      <c r="I746" s="2">
        <f ca="1">表格1[[#This Row],[第6年]]*(1+_xlfn.NORM.INV(RAND(),平均報酬率,平均標準差))</f>
        <v>156.8767844389813</v>
      </c>
      <c r="J746" s="2">
        <f ca="1">表格1[[#This Row],[第7年]]*(1+_xlfn.NORM.INV(RAND(),平均報酬率,平均標準差))</f>
        <v>180.00299802384717</v>
      </c>
      <c r="K746" s="2">
        <f ca="1">表格1[[#This Row],[第8年]]*(1+_xlfn.NORM.INV(RAND(),平均報酬率,平均標準差))</f>
        <v>201.54445191703635</v>
      </c>
      <c r="L746" s="2">
        <f ca="1">表格1[[#This Row],[第9年]]*(1+_xlfn.NORM.INV(RAND(),平均報酬率,平均標準差))</f>
        <v>217.0038632023533</v>
      </c>
    </row>
    <row r="747" spans="1:12" x14ac:dyDescent="0.25">
      <c r="A747" s="1">
        <v>719</v>
      </c>
      <c r="B747" s="1">
        <f t="shared" si="11"/>
        <v>100</v>
      </c>
      <c r="C747" s="2">
        <f ca="1">表格1[[#This Row],[期初]]*(1+_xlfn.NORM.INV(RAND(),平均報酬率,平均標準差))</f>
        <v>107.06763867174784</v>
      </c>
      <c r="D747" s="2">
        <f ca="1">表格1[[#This Row],[第1年]]*(1+_xlfn.NORM.INV(RAND(),平均報酬率,平均標準差))</f>
        <v>111.73136007430703</v>
      </c>
      <c r="E747" s="2">
        <f ca="1">表格1[[#This Row],[第2年]]*(1+_xlfn.NORM.INV(RAND(),平均報酬率,平均標準差))</f>
        <v>119.08048498495164</v>
      </c>
      <c r="F747" s="2">
        <f ca="1">表格1[[#This Row],[第3年]]*(1+_xlfn.NORM.INV(RAND(),平均報酬率,平均標準差))</f>
        <v>123.41240831081983</v>
      </c>
      <c r="G747" s="2">
        <f ca="1">表格1[[#This Row],[第4年]]*(1+_xlfn.NORM.INV(RAND(),平均報酬率,平均標準差))</f>
        <v>129.43789211258149</v>
      </c>
      <c r="H747" s="2">
        <f ca="1">表格1[[#This Row],[第5年]]*(1+_xlfn.NORM.INV(RAND(),平均報酬率,平均標準差))</f>
        <v>156.82604326070808</v>
      </c>
      <c r="I747" s="2">
        <f ca="1">表格1[[#This Row],[第6年]]*(1+_xlfn.NORM.INV(RAND(),平均報酬率,平均標準差))</f>
        <v>161.12725511886222</v>
      </c>
      <c r="J747" s="2">
        <f ca="1">表格1[[#This Row],[第7年]]*(1+_xlfn.NORM.INV(RAND(),平均報酬率,平均標準差))</f>
        <v>169.63958282336853</v>
      </c>
      <c r="K747" s="2">
        <f ca="1">表格1[[#This Row],[第8年]]*(1+_xlfn.NORM.INV(RAND(),平均報酬率,平均標準差))</f>
        <v>175.45163278908259</v>
      </c>
      <c r="L747" s="2">
        <f ca="1">表格1[[#This Row],[第9年]]*(1+_xlfn.NORM.INV(RAND(),平均報酬率,平均標準差))</f>
        <v>173.97081686052246</v>
      </c>
    </row>
    <row r="748" spans="1:12" x14ac:dyDescent="0.25">
      <c r="A748" s="1">
        <v>720</v>
      </c>
      <c r="B748" s="1">
        <f t="shared" si="11"/>
        <v>100</v>
      </c>
      <c r="C748" s="2">
        <f ca="1">表格1[[#This Row],[期初]]*(1+_xlfn.NORM.INV(RAND(),平均報酬率,平均標準差))</f>
        <v>104.94243259343999</v>
      </c>
      <c r="D748" s="2">
        <f ca="1">表格1[[#This Row],[第1年]]*(1+_xlfn.NORM.INV(RAND(),平均報酬率,平均標準差))</f>
        <v>123.36485070556985</v>
      </c>
      <c r="E748" s="2">
        <f ca="1">表格1[[#This Row],[第2年]]*(1+_xlfn.NORM.INV(RAND(),平均報酬率,平均標準差))</f>
        <v>121.79526047518661</v>
      </c>
      <c r="F748" s="2">
        <f ca="1">表格1[[#This Row],[第3年]]*(1+_xlfn.NORM.INV(RAND(),平均報酬率,平均標準差))</f>
        <v>129.38924293192818</v>
      </c>
      <c r="G748" s="2">
        <f ca="1">表格1[[#This Row],[第4年]]*(1+_xlfn.NORM.INV(RAND(),平均報酬率,平均標準差))</f>
        <v>131.07783118586948</v>
      </c>
      <c r="H748" s="2">
        <f ca="1">表格1[[#This Row],[第5年]]*(1+_xlfn.NORM.INV(RAND(),平均報酬率,平均標準差))</f>
        <v>142.22105385178105</v>
      </c>
      <c r="I748" s="2">
        <f ca="1">表格1[[#This Row],[第6年]]*(1+_xlfn.NORM.INV(RAND(),平均報酬率,平均標準差))</f>
        <v>147.90673790977999</v>
      </c>
      <c r="J748" s="2">
        <f ca="1">表格1[[#This Row],[第7年]]*(1+_xlfn.NORM.INV(RAND(),平均報酬率,平均標準差))</f>
        <v>153.49690822926348</v>
      </c>
      <c r="K748" s="2">
        <f ca="1">表格1[[#This Row],[第8年]]*(1+_xlfn.NORM.INV(RAND(),平均報酬率,平均標準差))</f>
        <v>171.78851235638655</v>
      </c>
      <c r="L748" s="2">
        <f ca="1">表格1[[#This Row],[第9年]]*(1+_xlfn.NORM.INV(RAND(),平均報酬率,平均標準差))</f>
        <v>185.86010355328534</v>
      </c>
    </row>
    <row r="749" spans="1:12" x14ac:dyDescent="0.25">
      <c r="A749" s="1">
        <v>721</v>
      </c>
      <c r="B749" s="1">
        <f t="shared" si="11"/>
        <v>100</v>
      </c>
      <c r="C749" s="2">
        <f ca="1">表格1[[#This Row],[期初]]*(1+_xlfn.NORM.INV(RAND(),平均報酬率,平均標準差))</f>
        <v>113.97211554575111</v>
      </c>
      <c r="D749" s="2">
        <f ca="1">表格1[[#This Row],[第1年]]*(1+_xlfn.NORM.INV(RAND(),平均報酬率,平均標準差))</f>
        <v>122.69679633118037</v>
      </c>
      <c r="E749" s="2">
        <f ca="1">表格1[[#This Row],[第2年]]*(1+_xlfn.NORM.INV(RAND(),平均報酬率,平均標準差))</f>
        <v>130.78039459129593</v>
      </c>
      <c r="F749" s="2">
        <f ca="1">表格1[[#This Row],[第3年]]*(1+_xlfn.NORM.INV(RAND(),平均報酬率,平均標準差))</f>
        <v>153.54719535720028</v>
      </c>
      <c r="G749" s="2">
        <f ca="1">表格1[[#This Row],[第4年]]*(1+_xlfn.NORM.INV(RAND(),平均報酬率,平均標準差))</f>
        <v>171.73691177268893</v>
      </c>
      <c r="H749" s="2">
        <f ca="1">表格1[[#This Row],[第5年]]*(1+_xlfn.NORM.INV(RAND(),平均報酬率,平均標準差))</f>
        <v>189.51340453693498</v>
      </c>
      <c r="I749" s="2">
        <f ca="1">表格1[[#This Row],[第6年]]*(1+_xlfn.NORM.INV(RAND(),平均報酬率,平均標準差))</f>
        <v>219.41005165076896</v>
      </c>
      <c r="J749" s="2">
        <f ca="1">表格1[[#This Row],[第7年]]*(1+_xlfn.NORM.INV(RAND(),平均報酬率,平均標準差))</f>
        <v>243.0441620192986</v>
      </c>
      <c r="K749" s="2">
        <f ca="1">表格1[[#This Row],[第8年]]*(1+_xlfn.NORM.INV(RAND(),平均報酬率,平均標準差))</f>
        <v>245.23183619641443</v>
      </c>
      <c r="L749" s="2">
        <f ca="1">表格1[[#This Row],[第9年]]*(1+_xlfn.NORM.INV(RAND(),平均報酬率,平均標準差))</f>
        <v>261.61804067372992</v>
      </c>
    </row>
    <row r="750" spans="1:12" x14ac:dyDescent="0.25">
      <c r="A750" s="1">
        <v>722</v>
      </c>
      <c r="B750" s="1">
        <f t="shared" si="11"/>
        <v>100</v>
      </c>
      <c r="C750" s="2">
        <f ca="1">表格1[[#This Row],[期初]]*(1+_xlfn.NORM.INV(RAND(),平均報酬率,平均標準差))</f>
        <v>105.9841513153271</v>
      </c>
      <c r="D750" s="2">
        <f ca="1">表格1[[#This Row],[第1年]]*(1+_xlfn.NORM.INV(RAND(),平均報酬率,平均標準差))</f>
        <v>119.413820707675</v>
      </c>
      <c r="E750" s="2">
        <f ca="1">表格1[[#This Row],[第2年]]*(1+_xlfn.NORM.INV(RAND(),平均報酬率,平均標準差))</f>
        <v>130.10206324365024</v>
      </c>
      <c r="F750" s="2">
        <f ca="1">表格1[[#This Row],[第3年]]*(1+_xlfn.NORM.INV(RAND(),平均報酬率,平均標準差))</f>
        <v>129.5986159207921</v>
      </c>
      <c r="G750" s="2">
        <f ca="1">表格1[[#This Row],[第4年]]*(1+_xlfn.NORM.INV(RAND(),平均報酬率,平均標準差))</f>
        <v>147.02473960947583</v>
      </c>
      <c r="H750" s="2">
        <f ca="1">表格1[[#This Row],[第5年]]*(1+_xlfn.NORM.INV(RAND(),平均報酬率,平均標準差))</f>
        <v>160.85852598314003</v>
      </c>
      <c r="I750" s="2">
        <f ca="1">表格1[[#This Row],[第6年]]*(1+_xlfn.NORM.INV(RAND(),平均報酬率,平均標準差))</f>
        <v>161.57141441533889</v>
      </c>
      <c r="J750" s="2">
        <f ca="1">表格1[[#This Row],[第7年]]*(1+_xlfn.NORM.INV(RAND(),平均報酬率,平均標準差))</f>
        <v>161.8798034302007</v>
      </c>
      <c r="K750" s="2">
        <f ca="1">表格1[[#This Row],[第8年]]*(1+_xlfn.NORM.INV(RAND(),平均報酬率,平均標準差))</f>
        <v>160.44335439130936</v>
      </c>
      <c r="L750" s="2">
        <f ca="1">表格1[[#This Row],[第9年]]*(1+_xlfn.NORM.INV(RAND(),平均報酬率,平均標準差))</f>
        <v>160.52071040268362</v>
      </c>
    </row>
    <row r="751" spans="1:12" x14ac:dyDescent="0.25">
      <c r="A751" s="1">
        <v>723</v>
      </c>
      <c r="B751" s="1">
        <f t="shared" si="11"/>
        <v>100</v>
      </c>
      <c r="C751" s="2">
        <f ca="1">表格1[[#This Row],[期初]]*(1+_xlfn.NORM.INV(RAND(),平均報酬率,平均標準差))</f>
        <v>105.54374731152096</v>
      </c>
      <c r="D751" s="2">
        <f ca="1">表格1[[#This Row],[第1年]]*(1+_xlfn.NORM.INV(RAND(),平均報酬率,平均標準差))</f>
        <v>117.40492746096966</v>
      </c>
      <c r="E751" s="2">
        <f ca="1">表格1[[#This Row],[第2年]]*(1+_xlfn.NORM.INV(RAND(),平均報酬率,平均標準差))</f>
        <v>124.85698775347083</v>
      </c>
      <c r="F751" s="2">
        <f ca="1">表格1[[#This Row],[第3年]]*(1+_xlfn.NORM.INV(RAND(),平均報酬率,平均標準差))</f>
        <v>137.84958444199611</v>
      </c>
      <c r="G751" s="2">
        <f ca="1">表格1[[#This Row],[第4年]]*(1+_xlfn.NORM.INV(RAND(),平均報酬率,平均標準差))</f>
        <v>146.91076964323733</v>
      </c>
      <c r="H751" s="2">
        <f ca="1">表格1[[#This Row],[第5年]]*(1+_xlfn.NORM.INV(RAND(),平均報酬率,平均標準差))</f>
        <v>149.28398273860958</v>
      </c>
      <c r="I751" s="2">
        <f ca="1">表格1[[#This Row],[第6年]]*(1+_xlfn.NORM.INV(RAND(),平均報酬率,平均標準差))</f>
        <v>161.45809345183127</v>
      </c>
      <c r="J751" s="2">
        <f ca="1">表格1[[#This Row],[第7年]]*(1+_xlfn.NORM.INV(RAND(),平均報酬率,平均標準差))</f>
        <v>191.83813556526914</v>
      </c>
      <c r="K751" s="2">
        <f ca="1">表格1[[#This Row],[第8年]]*(1+_xlfn.NORM.INV(RAND(),平均報酬率,平均標準差))</f>
        <v>214.29686203735443</v>
      </c>
      <c r="L751" s="2">
        <f ca="1">表格1[[#This Row],[第9年]]*(1+_xlfn.NORM.INV(RAND(),平均報酬率,平均標準差))</f>
        <v>228.68759282983225</v>
      </c>
    </row>
    <row r="752" spans="1:12" x14ac:dyDescent="0.25">
      <c r="A752" s="1">
        <v>724</v>
      </c>
      <c r="B752" s="1">
        <f t="shared" si="11"/>
        <v>100</v>
      </c>
      <c r="C752" s="2">
        <f ca="1">表格1[[#This Row],[期初]]*(1+_xlfn.NORM.INV(RAND(),平均報酬率,平均標準差))</f>
        <v>102.90034824573473</v>
      </c>
      <c r="D752" s="2">
        <f ca="1">表格1[[#This Row],[第1年]]*(1+_xlfn.NORM.INV(RAND(),平均報酬率,平均標準差))</f>
        <v>116.18887604992653</v>
      </c>
      <c r="E752" s="2">
        <f ca="1">表格1[[#This Row],[第2年]]*(1+_xlfn.NORM.INV(RAND(),平均報酬率,平均標準差))</f>
        <v>117.04194067845047</v>
      </c>
      <c r="F752" s="2">
        <f ca="1">表格1[[#This Row],[第3年]]*(1+_xlfn.NORM.INV(RAND(),平均報酬率,平均標準差))</f>
        <v>120.58687368019004</v>
      </c>
      <c r="G752" s="2">
        <f ca="1">表格1[[#This Row],[第4年]]*(1+_xlfn.NORM.INV(RAND(),平均報酬率,平均標準差))</f>
        <v>127.20602855605851</v>
      </c>
      <c r="H752" s="2">
        <f ca="1">表格1[[#This Row],[第5年]]*(1+_xlfn.NORM.INV(RAND(),平均報酬率,平均標準差))</f>
        <v>144.70066040164858</v>
      </c>
      <c r="I752" s="2">
        <f ca="1">表格1[[#This Row],[第6年]]*(1+_xlfn.NORM.INV(RAND(),平均報酬率,平均標準差))</f>
        <v>163.71508670589358</v>
      </c>
      <c r="J752" s="2">
        <f ca="1">表格1[[#This Row],[第7年]]*(1+_xlfn.NORM.INV(RAND(),平均報酬率,平均標準差))</f>
        <v>164.15031968852313</v>
      </c>
      <c r="K752" s="2">
        <f ca="1">表格1[[#This Row],[第8年]]*(1+_xlfn.NORM.INV(RAND(),平均報酬率,平均標準差))</f>
        <v>184.01095418544514</v>
      </c>
      <c r="L752" s="2">
        <f ca="1">表格1[[#This Row],[第9年]]*(1+_xlfn.NORM.INV(RAND(),平均報酬率,平均標準差))</f>
        <v>194.53622459383874</v>
      </c>
    </row>
    <row r="753" spans="1:12" x14ac:dyDescent="0.25">
      <c r="A753" s="1">
        <v>725</v>
      </c>
      <c r="B753" s="1">
        <f t="shared" si="11"/>
        <v>100</v>
      </c>
      <c r="C753" s="2">
        <f ca="1">表格1[[#This Row],[期初]]*(1+_xlfn.NORM.INV(RAND(),平均報酬率,平均標準差))</f>
        <v>112.41760042170566</v>
      </c>
      <c r="D753" s="2">
        <f ca="1">表格1[[#This Row],[第1年]]*(1+_xlfn.NORM.INV(RAND(),平均報酬率,平均標準差))</f>
        <v>125.07982052110809</v>
      </c>
      <c r="E753" s="2">
        <f ca="1">表格1[[#This Row],[第2年]]*(1+_xlfn.NORM.INV(RAND(),平均報酬率,平均標準差))</f>
        <v>141.09693722362888</v>
      </c>
      <c r="F753" s="2">
        <f ca="1">表格1[[#This Row],[第3年]]*(1+_xlfn.NORM.INV(RAND(),平均報酬率,平均標準差))</f>
        <v>142.21240388127023</v>
      </c>
      <c r="G753" s="2">
        <f ca="1">表格1[[#This Row],[第4年]]*(1+_xlfn.NORM.INV(RAND(),平均報酬率,平均標準差))</f>
        <v>148.85219388985371</v>
      </c>
      <c r="H753" s="2">
        <f ca="1">表格1[[#This Row],[第5年]]*(1+_xlfn.NORM.INV(RAND(),平均報酬率,平均標準差))</f>
        <v>159.74195862929727</v>
      </c>
      <c r="I753" s="2">
        <f ca="1">表格1[[#This Row],[第6年]]*(1+_xlfn.NORM.INV(RAND(),平均報酬率,平均標準差))</f>
        <v>173.06039001251702</v>
      </c>
      <c r="J753" s="2">
        <f ca="1">表格1[[#This Row],[第7年]]*(1+_xlfn.NORM.INV(RAND(),平均報酬率,平均標準差))</f>
        <v>177.50413556605415</v>
      </c>
      <c r="K753" s="2">
        <f ca="1">表格1[[#This Row],[第8年]]*(1+_xlfn.NORM.INV(RAND(),平均報酬率,平均標準差))</f>
        <v>194.28999976071196</v>
      </c>
      <c r="L753" s="2">
        <f ca="1">表格1[[#This Row],[第9年]]*(1+_xlfn.NORM.INV(RAND(),平均報酬率,平均標準差))</f>
        <v>209.2666634486294</v>
      </c>
    </row>
    <row r="754" spans="1:12" x14ac:dyDescent="0.25">
      <c r="A754" s="1">
        <v>726</v>
      </c>
      <c r="B754" s="1">
        <f t="shared" si="11"/>
        <v>100</v>
      </c>
      <c r="C754" s="2">
        <f ca="1">表格1[[#This Row],[期初]]*(1+_xlfn.NORM.INV(RAND(),平均報酬率,平均標準差))</f>
        <v>103.50545057050304</v>
      </c>
      <c r="D754" s="2">
        <f ca="1">表格1[[#This Row],[第1年]]*(1+_xlfn.NORM.INV(RAND(),平均報酬率,平均標準差))</f>
        <v>102.27756358326855</v>
      </c>
      <c r="E754" s="2">
        <f ca="1">表格1[[#This Row],[第2年]]*(1+_xlfn.NORM.INV(RAND(),平均報酬率,平均標準差))</f>
        <v>113.18374439461901</v>
      </c>
      <c r="F754" s="2">
        <f ca="1">表格1[[#This Row],[第3年]]*(1+_xlfn.NORM.INV(RAND(),平均報酬率,平均標準差))</f>
        <v>120.18906388995356</v>
      </c>
      <c r="G754" s="2">
        <f ca="1">表格1[[#This Row],[第4年]]*(1+_xlfn.NORM.INV(RAND(),平均報酬率,平均標準差))</f>
        <v>130.93093881180215</v>
      </c>
      <c r="H754" s="2">
        <f ca="1">表格1[[#This Row],[第5年]]*(1+_xlfn.NORM.INV(RAND(),平均報酬率,平均標準差))</f>
        <v>133.17872541808498</v>
      </c>
      <c r="I754" s="2">
        <f ca="1">表格1[[#This Row],[第6年]]*(1+_xlfn.NORM.INV(RAND(),平均報酬率,平均標準差))</f>
        <v>133.97842541794188</v>
      </c>
      <c r="J754" s="2">
        <f ca="1">表格1[[#This Row],[第7年]]*(1+_xlfn.NORM.INV(RAND(),平均報酬率,平均標準差))</f>
        <v>141.23200750670983</v>
      </c>
      <c r="K754" s="2">
        <f ca="1">表格1[[#This Row],[第8年]]*(1+_xlfn.NORM.INV(RAND(),平均報酬率,平均標準差))</f>
        <v>136.40435233106339</v>
      </c>
      <c r="L754" s="2">
        <f ca="1">表格1[[#This Row],[第9年]]*(1+_xlfn.NORM.INV(RAND(),平均報酬率,平均標準差))</f>
        <v>146.19520047067783</v>
      </c>
    </row>
    <row r="755" spans="1:12" x14ac:dyDescent="0.25">
      <c r="A755" s="1">
        <v>727</v>
      </c>
      <c r="B755" s="1">
        <f t="shared" si="11"/>
        <v>100</v>
      </c>
      <c r="C755" s="2">
        <f ca="1">表格1[[#This Row],[期初]]*(1+_xlfn.NORM.INV(RAND(),平均報酬率,平均標準差))</f>
        <v>116.20938033370871</v>
      </c>
      <c r="D755" s="2">
        <f ca="1">表格1[[#This Row],[第1年]]*(1+_xlfn.NORM.INV(RAND(),平均報酬率,平均標準差))</f>
        <v>121.49839892540628</v>
      </c>
      <c r="E755" s="2">
        <f ca="1">表格1[[#This Row],[第2年]]*(1+_xlfn.NORM.INV(RAND(),平均報酬率,平均標準差))</f>
        <v>139.11906608624443</v>
      </c>
      <c r="F755" s="2">
        <f ca="1">表格1[[#This Row],[第3年]]*(1+_xlfn.NORM.INV(RAND(),平均報酬率,平均標準差))</f>
        <v>155.29266322466262</v>
      </c>
      <c r="G755" s="2">
        <f ca="1">表格1[[#This Row],[第4年]]*(1+_xlfn.NORM.INV(RAND(),平均報酬率,平均標準差))</f>
        <v>163.74958714554771</v>
      </c>
      <c r="H755" s="2">
        <f ca="1">表格1[[#This Row],[第5年]]*(1+_xlfn.NORM.INV(RAND(),平均報酬率,平均標準差))</f>
        <v>176.47554572077681</v>
      </c>
      <c r="I755" s="2">
        <f ca="1">表格1[[#This Row],[第6年]]*(1+_xlfn.NORM.INV(RAND(),平均報酬率,平均標準差))</f>
        <v>185.02430360015472</v>
      </c>
      <c r="J755" s="2">
        <f ca="1">表格1[[#This Row],[第7年]]*(1+_xlfn.NORM.INV(RAND(),平均報酬率,平均標準差))</f>
        <v>182.56710431991434</v>
      </c>
      <c r="K755" s="2">
        <f ca="1">表格1[[#This Row],[第8年]]*(1+_xlfn.NORM.INV(RAND(),平均報酬率,平均標準差))</f>
        <v>172.93379767230326</v>
      </c>
      <c r="L755" s="2">
        <f ca="1">表格1[[#This Row],[第9年]]*(1+_xlfn.NORM.INV(RAND(),平均報酬率,平均標準差))</f>
        <v>178.57100251831454</v>
      </c>
    </row>
    <row r="756" spans="1:12" x14ac:dyDescent="0.25">
      <c r="A756" s="1">
        <v>728</v>
      </c>
      <c r="B756" s="1">
        <f t="shared" si="11"/>
        <v>100</v>
      </c>
      <c r="C756" s="2">
        <f ca="1">表格1[[#This Row],[期初]]*(1+_xlfn.NORM.INV(RAND(),平均報酬率,平均標準差))</f>
        <v>106.23693707028718</v>
      </c>
      <c r="D756" s="2">
        <f ca="1">表格1[[#This Row],[第1年]]*(1+_xlfn.NORM.INV(RAND(),平均報酬率,平均標準差))</f>
        <v>112.90686659084247</v>
      </c>
      <c r="E756" s="2">
        <f ca="1">表格1[[#This Row],[第2年]]*(1+_xlfn.NORM.INV(RAND(),平均報酬率,平均標準差))</f>
        <v>125.61125370294755</v>
      </c>
      <c r="F756" s="2">
        <f ca="1">表格1[[#This Row],[第3年]]*(1+_xlfn.NORM.INV(RAND(),平均報酬率,平均標準差))</f>
        <v>112.63671008803459</v>
      </c>
      <c r="G756" s="2">
        <f ca="1">表格1[[#This Row],[第4年]]*(1+_xlfn.NORM.INV(RAND(),平均報酬率,平均標準差))</f>
        <v>117.93386745532024</v>
      </c>
      <c r="H756" s="2">
        <f ca="1">表格1[[#This Row],[第5年]]*(1+_xlfn.NORM.INV(RAND(),平均報酬率,平均標準差))</f>
        <v>135.67862470705526</v>
      </c>
      <c r="I756" s="2">
        <f ca="1">表格1[[#This Row],[第6年]]*(1+_xlfn.NORM.INV(RAND(),平均報酬率,平均標準差))</f>
        <v>148.12634437117353</v>
      </c>
      <c r="J756" s="2">
        <f ca="1">表格1[[#This Row],[第7年]]*(1+_xlfn.NORM.INV(RAND(),平均報酬率,平均標準差))</f>
        <v>158.02255693944241</v>
      </c>
      <c r="K756" s="2">
        <f ca="1">表格1[[#This Row],[第8年]]*(1+_xlfn.NORM.INV(RAND(),平均報酬率,平均標準差))</f>
        <v>171.87506423703053</v>
      </c>
      <c r="L756" s="2">
        <f ca="1">表格1[[#This Row],[第9年]]*(1+_xlfn.NORM.INV(RAND(),平均報酬率,平均標準差))</f>
        <v>198.59399233396618</v>
      </c>
    </row>
    <row r="757" spans="1:12" x14ac:dyDescent="0.25">
      <c r="A757" s="1">
        <v>729</v>
      </c>
      <c r="B757" s="1">
        <f t="shared" si="11"/>
        <v>100</v>
      </c>
      <c r="C757" s="2">
        <f ca="1">表格1[[#This Row],[期初]]*(1+_xlfn.NORM.INV(RAND(),平均報酬率,平均標準差))</f>
        <v>109.11602665140315</v>
      </c>
      <c r="D757" s="2">
        <f ca="1">表格1[[#This Row],[第1年]]*(1+_xlfn.NORM.INV(RAND(),平均報酬率,平均標準差))</f>
        <v>125.99190082983905</v>
      </c>
      <c r="E757" s="2">
        <f ca="1">表格1[[#This Row],[第2年]]*(1+_xlfn.NORM.INV(RAND(),平均報酬率,平均標準差))</f>
        <v>135.59390316589972</v>
      </c>
      <c r="F757" s="2">
        <f ca="1">表格1[[#This Row],[第3年]]*(1+_xlfn.NORM.INV(RAND(),平均報酬率,平均標準差))</f>
        <v>150.58441333417318</v>
      </c>
      <c r="G757" s="2">
        <f ca="1">表格1[[#This Row],[第4年]]*(1+_xlfn.NORM.INV(RAND(),平均報酬率,平均標準差))</f>
        <v>154.3101756041018</v>
      </c>
      <c r="H757" s="2">
        <f ca="1">表格1[[#This Row],[第5年]]*(1+_xlfn.NORM.INV(RAND(),平均報酬率,平均標準差))</f>
        <v>169.21825818243542</v>
      </c>
      <c r="I757" s="2">
        <f ca="1">表格1[[#This Row],[第6年]]*(1+_xlfn.NORM.INV(RAND(),平均報酬率,平均標準差))</f>
        <v>180.2417206073481</v>
      </c>
      <c r="J757" s="2">
        <f ca="1">表格1[[#This Row],[第7年]]*(1+_xlfn.NORM.INV(RAND(),平均報酬率,平均標準差))</f>
        <v>194.02080805995249</v>
      </c>
      <c r="K757" s="2">
        <f ca="1">表格1[[#This Row],[第8年]]*(1+_xlfn.NORM.INV(RAND(),平均報酬率,平均標準差))</f>
        <v>201.05330887122147</v>
      </c>
      <c r="L757" s="2">
        <f ca="1">表格1[[#This Row],[第9年]]*(1+_xlfn.NORM.INV(RAND(),平均報酬率,平均標準差))</f>
        <v>228.2040258027387</v>
      </c>
    </row>
    <row r="758" spans="1:12" x14ac:dyDescent="0.25">
      <c r="A758" s="1">
        <v>730</v>
      </c>
      <c r="B758" s="1">
        <f t="shared" si="11"/>
        <v>100</v>
      </c>
      <c r="C758" s="2">
        <f ca="1">表格1[[#This Row],[期初]]*(1+_xlfn.NORM.INV(RAND(),平均報酬率,平均標準差))</f>
        <v>105.1761263482648</v>
      </c>
      <c r="D758" s="2">
        <f ca="1">表格1[[#This Row],[第1年]]*(1+_xlfn.NORM.INV(RAND(),平均報酬率,平均標準差))</f>
        <v>99.109204969352163</v>
      </c>
      <c r="E758" s="2">
        <f ca="1">表格1[[#This Row],[第2年]]*(1+_xlfn.NORM.INV(RAND(),平均報酬率,平均標準差))</f>
        <v>99.650434874345336</v>
      </c>
      <c r="F758" s="2">
        <f ca="1">表格1[[#This Row],[第3年]]*(1+_xlfn.NORM.INV(RAND(),平均報酬率,平均標準差))</f>
        <v>103.92752652796733</v>
      </c>
      <c r="G758" s="2">
        <f ca="1">表格1[[#This Row],[第4年]]*(1+_xlfn.NORM.INV(RAND(),平均報酬率,平均標準差))</f>
        <v>117.72220896214283</v>
      </c>
      <c r="H758" s="2">
        <f ca="1">表格1[[#This Row],[第5年]]*(1+_xlfn.NORM.INV(RAND(),平均報酬率,平均標準差))</f>
        <v>129.87233851244324</v>
      </c>
      <c r="I758" s="2">
        <f ca="1">表格1[[#This Row],[第6年]]*(1+_xlfn.NORM.INV(RAND(),平均報酬率,平均標準差))</f>
        <v>140.01530444078531</v>
      </c>
      <c r="J758" s="2">
        <f ca="1">表格1[[#This Row],[第7年]]*(1+_xlfn.NORM.INV(RAND(),平均報酬率,平均標準差))</f>
        <v>140.93193392991515</v>
      </c>
      <c r="K758" s="2">
        <f ca="1">表格1[[#This Row],[第8年]]*(1+_xlfn.NORM.INV(RAND(),平均報酬率,平均標準差))</f>
        <v>148.73509990343322</v>
      </c>
      <c r="L758" s="2">
        <f ca="1">表格1[[#This Row],[第9年]]*(1+_xlfn.NORM.INV(RAND(),平均報酬率,平均標準差))</f>
        <v>158.52498018070619</v>
      </c>
    </row>
    <row r="759" spans="1:12" x14ac:dyDescent="0.25">
      <c r="A759" s="1">
        <v>731</v>
      </c>
      <c r="B759" s="1">
        <f t="shared" si="11"/>
        <v>100</v>
      </c>
      <c r="C759" s="2">
        <f ca="1">表格1[[#This Row],[期初]]*(1+_xlfn.NORM.INV(RAND(),平均報酬率,平均標準差))</f>
        <v>116.73251670277894</v>
      </c>
      <c r="D759" s="2">
        <f ca="1">表格1[[#This Row],[第1年]]*(1+_xlfn.NORM.INV(RAND(),平均報酬率,平均標準差))</f>
        <v>132.72868217745273</v>
      </c>
      <c r="E759" s="2">
        <f ca="1">表格1[[#This Row],[第2年]]*(1+_xlfn.NORM.INV(RAND(),平均報酬率,平均標準差))</f>
        <v>146.83581879480894</v>
      </c>
      <c r="F759" s="2">
        <f ca="1">表格1[[#This Row],[第3年]]*(1+_xlfn.NORM.INV(RAND(),平均報酬率,平均標準差))</f>
        <v>165.94726458550934</v>
      </c>
      <c r="G759" s="2">
        <f ca="1">表格1[[#This Row],[第4年]]*(1+_xlfn.NORM.INV(RAND(),平均報酬率,平均標準差))</f>
        <v>159.17292148765918</v>
      </c>
      <c r="H759" s="2">
        <f ca="1">表格1[[#This Row],[第5年]]*(1+_xlfn.NORM.INV(RAND(),平均報酬率,平均標準差))</f>
        <v>175.82950999476569</v>
      </c>
      <c r="I759" s="2">
        <f ca="1">表格1[[#This Row],[第6年]]*(1+_xlfn.NORM.INV(RAND(),平均報酬率,平均標準差))</f>
        <v>177.36853027193757</v>
      </c>
      <c r="J759" s="2">
        <f ca="1">表格1[[#This Row],[第7年]]*(1+_xlfn.NORM.INV(RAND(),平均報酬率,平均標準差))</f>
        <v>190.49322722082414</v>
      </c>
      <c r="K759" s="2">
        <f ca="1">表格1[[#This Row],[第8年]]*(1+_xlfn.NORM.INV(RAND(),平均報酬率,平均標準差))</f>
        <v>228.42662406626829</v>
      </c>
      <c r="L759" s="2">
        <f ca="1">表格1[[#This Row],[第9年]]*(1+_xlfn.NORM.INV(RAND(),平均報酬率,平均標準差))</f>
        <v>254.15133259958637</v>
      </c>
    </row>
    <row r="760" spans="1:12" x14ac:dyDescent="0.25">
      <c r="A760" s="1">
        <v>732</v>
      </c>
      <c r="B760" s="1">
        <f t="shared" si="11"/>
        <v>100</v>
      </c>
      <c r="C760" s="2">
        <f ca="1">表格1[[#This Row],[期初]]*(1+_xlfn.NORM.INV(RAND(),平均報酬率,平均標準差))</f>
        <v>102.28651192146199</v>
      </c>
      <c r="D760" s="2">
        <f ca="1">表格1[[#This Row],[第1年]]*(1+_xlfn.NORM.INV(RAND(),平均報酬率,平均標準差))</f>
        <v>95.966607150946771</v>
      </c>
      <c r="E760" s="2">
        <f ca="1">表格1[[#This Row],[第2年]]*(1+_xlfn.NORM.INV(RAND(),平均報酬率,平均標準差))</f>
        <v>104.92767674785247</v>
      </c>
      <c r="F760" s="2">
        <f ca="1">表格1[[#This Row],[第3年]]*(1+_xlfn.NORM.INV(RAND(),平均報酬率,平均標準差))</f>
        <v>109.18449784400629</v>
      </c>
      <c r="G760" s="2">
        <f ca="1">表格1[[#This Row],[第4年]]*(1+_xlfn.NORM.INV(RAND(),平均報酬率,平均標準差))</f>
        <v>119.70211534695363</v>
      </c>
      <c r="H760" s="2">
        <f ca="1">表格1[[#This Row],[第5年]]*(1+_xlfn.NORM.INV(RAND(),平均報酬率,平均標準差))</f>
        <v>135.43293448806924</v>
      </c>
      <c r="I760" s="2">
        <f ca="1">表格1[[#This Row],[第6年]]*(1+_xlfn.NORM.INV(RAND(),平均報酬率,平均標準差))</f>
        <v>150.24717547833012</v>
      </c>
      <c r="J760" s="2">
        <f ca="1">表格1[[#This Row],[第7年]]*(1+_xlfn.NORM.INV(RAND(),平均報酬率,平均標準差))</f>
        <v>162.93700832301639</v>
      </c>
      <c r="K760" s="2">
        <f ca="1">表格1[[#This Row],[第8年]]*(1+_xlfn.NORM.INV(RAND(),平均報酬率,平均標準差))</f>
        <v>170.77782391615997</v>
      </c>
      <c r="L760" s="2">
        <f ca="1">表格1[[#This Row],[第9年]]*(1+_xlfn.NORM.INV(RAND(),平均報酬率,平均標準差))</f>
        <v>198.70929119558841</v>
      </c>
    </row>
    <row r="761" spans="1:12" x14ac:dyDescent="0.25">
      <c r="A761" s="1">
        <v>733</v>
      </c>
      <c r="B761" s="1">
        <f t="shared" si="11"/>
        <v>100</v>
      </c>
      <c r="C761" s="2">
        <f ca="1">表格1[[#This Row],[期初]]*(1+_xlfn.NORM.INV(RAND(),平均報酬率,平均標準差))</f>
        <v>93.7431688450623</v>
      </c>
      <c r="D761" s="2">
        <f ca="1">表格1[[#This Row],[第1年]]*(1+_xlfn.NORM.INV(RAND(),平均報酬率,平均標準差))</f>
        <v>109.30775929992177</v>
      </c>
      <c r="E761" s="2">
        <f ca="1">表格1[[#This Row],[第2年]]*(1+_xlfn.NORM.INV(RAND(),平均報酬率,平均標準差))</f>
        <v>126.13402090821693</v>
      </c>
      <c r="F761" s="2">
        <f ca="1">表格1[[#This Row],[第3年]]*(1+_xlfn.NORM.INV(RAND(),平均報酬率,平均標準差))</f>
        <v>125.06288428766496</v>
      </c>
      <c r="G761" s="2">
        <f ca="1">表格1[[#This Row],[第4年]]*(1+_xlfn.NORM.INV(RAND(),平均報酬率,平均標準差))</f>
        <v>140.10962594562608</v>
      </c>
      <c r="H761" s="2">
        <f ca="1">表格1[[#This Row],[第5年]]*(1+_xlfn.NORM.INV(RAND(),平均報酬率,平均標準差))</f>
        <v>144.76947838869384</v>
      </c>
      <c r="I761" s="2">
        <f ca="1">表格1[[#This Row],[第6年]]*(1+_xlfn.NORM.INV(RAND(),平均報酬率,平均標準差))</f>
        <v>166.14592482936882</v>
      </c>
      <c r="J761" s="2">
        <f ca="1">表格1[[#This Row],[第7年]]*(1+_xlfn.NORM.INV(RAND(),平均報酬率,平均標準差))</f>
        <v>181.74753998657764</v>
      </c>
      <c r="K761" s="2">
        <f ca="1">表格1[[#This Row],[第8年]]*(1+_xlfn.NORM.INV(RAND(),平均報酬率,平均標準差))</f>
        <v>201.49394842865277</v>
      </c>
      <c r="L761" s="2">
        <f ca="1">表格1[[#This Row],[第9年]]*(1+_xlfn.NORM.INV(RAND(),平均報酬率,平均標準差))</f>
        <v>238.69135465260811</v>
      </c>
    </row>
    <row r="762" spans="1:12" x14ac:dyDescent="0.25">
      <c r="A762" s="1">
        <v>734</v>
      </c>
      <c r="B762" s="1">
        <f t="shared" si="11"/>
        <v>100</v>
      </c>
      <c r="C762" s="2">
        <f ca="1">表格1[[#This Row],[期初]]*(1+_xlfn.NORM.INV(RAND(),平均報酬率,平均標準差))</f>
        <v>109.77477082913182</v>
      </c>
      <c r="D762" s="2">
        <f ca="1">表格1[[#This Row],[第1年]]*(1+_xlfn.NORM.INV(RAND(),平均報酬率,平均標準差))</f>
        <v>115.83613035341358</v>
      </c>
      <c r="E762" s="2">
        <f ca="1">表格1[[#This Row],[第2年]]*(1+_xlfn.NORM.INV(RAND(),平均報酬率,平均標準差))</f>
        <v>133.46100335753118</v>
      </c>
      <c r="F762" s="2">
        <f ca="1">表格1[[#This Row],[第3年]]*(1+_xlfn.NORM.INV(RAND(),平均報酬率,平均標準差))</f>
        <v>162.248145224529</v>
      </c>
      <c r="G762" s="2">
        <f ca="1">表格1[[#This Row],[第4年]]*(1+_xlfn.NORM.INV(RAND(),平均報酬率,平均標準差))</f>
        <v>180.32843609943322</v>
      </c>
      <c r="H762" s="2">
        <f ca="1">表格1[[#This Row],[第5年]]*(1+_xlfn.NORM.INV(RAND(),平均報酬率,平均標準差))</f>
        <v>204.34277878836883</v>
      </c>
      <c r="I762" s="2">
        <f ca="1">表格1[[#This Row],[第6年]]*(1+_xlfn.NORM.INV(RAND(),平均報酬率,平均標準差))</f>
        <v>218.55061134326135</v>
      </c>
      <c r="J762" s="2">
        <f ca="1">表格1[[#This Row],[第7年]]*(1+_xlfn.NORM.INV(RAND(),平均報酬率,平均標準差))</f>
        <v>239.06479392809794</v>
      </c>
      <c r="K762" s="2">
        <f ca="1">表格1[[#This Row],[第8年]]*(1+_xlfn.NORM.INV(RAND(),平均報酬率,平均標準差))</f>
        <v>253.23445617261865</v>
      </c>
      <c r="L762" s="2">
        <f ca="1">表格1[[#This Row],[第9年]]*(1+_xlfn.NORM.INV(RAND(),平均報酬率,平均標準差))</f>
        <v>282.25725249372886</v>
      </c>
    </row>
    <row r="763" spans="1:12" x14ac:dyDescent="0.25">
      <c r="A763" s="1">
        <v>735</v>
      </c>
      <c r="B763" s="1">
        <f t="shared" si="11"/>
        <v>100</v>
      </c>
      <c r="C763" s="2">
        <f ca="1">表格1[[#This Row],[期初]]*(1+_xlfn.NORM.INV(RAND(),平均報酬率,平均標準差))</f>
        <v>107.84246720729098</v>
      </c>
      <c r="D763" s="2">
        <f ca="1">表格1[[#This Row],[第1年]]*(1+_xlfn.NORM.INV(RAND(),平均報酬率,平均標準差))</f>
        <v>111.75194131916832</v>
      </c>
      <c r="E763" s="2">
        <f ca="1">表格1[[#This Row],[第2年]]*(1+_xlfn.NORM.INV(RAND(),平均報酬率,平均標準差))</f>
        <v>130.33923374001478</v>
      </c>
      <c r="F763" s="2">
        <f ca="1">表格1[[#This Row],[第3年]]*(1+_xlfn.NORM.INV(RAND(),平均報酬率,平均標準差))</f>
        <v>148.48848775892637</v>
      </c>
      <c r="G763" s="2">
        <f ca="1">表格1[[#This Row],[第4年]]*(1+_xlfn.NORM.INV(RAND(),平均報酬率,平均標準差))</f>
        <v>166.1824646871251</v>
      </c>
      <c r="H763" s="2">
        <f ca="1">表格1[[#This Row],[第5年]]*(1+_xlfn.NORM.INV(RAND(),平均報酬率,平均標準差))</f>
        <v>179.14185993021425</v>
      </c>
      <c r="I763" s="2">
        <f ca="1">表格1[[#This Row],[第6年]]*(1+_xlfn.NORM.INV(RAND(),平均報酬率,平均標準差))</f>
        <v>205.60306737650268</v>
      </c>
      <c r="J763" s="2">
        <f ca="1">表格1[[#This Row],[第7年]]*(1+_xlfn.NORM.INV(RAND(),平均報酬率,平均標準差))</f>
        <v>215.88880567848989</v>
      </c>
      <c r="K763" s="2">
        <f ca="1">表格1[[#This Row],[第8年]]*(1+_xlfn.NORM.INV(RAND(),平均報酬率,平均標準差))</f>
        <v>230.07834950864194</v>
      </c>
      <c r="L763" s="2">
        <f ca="1">表格1[[#This Row],[第9年]]*(1+_xlfn.NORM.INV(RAND(),平均報酬率,平均標準差))</f>
        <v>242.20346827833961</v>
      </c>
    </row>
    <row r="764" spans="1:12" x14ac:dyDescent="0.25">
      <c r="A764" s="1">
        <v>736</v>
      </c>
      <c r="B764" s="1">
        <f t="shared" si="11"/>
        <v>100</v>
      </c>
      <c r="C764" s="2">
        <f ca="1">表格1[[#This Row],[期初]]*(1+_xlfn.NORM.INV(RAND(),平均報酬率,平均標準差))</f>
        <v>103.87451457687742</v>
      </c>
      <c r="D764" s="2">
        <f ca="1">表格1[[#This Row],[第1年]]*(1+_xlfn.NORM.INV(RAND(),平均報酬率,平均標準差))</f>
        <v>123.73281360526857</v>
      </c>
      <c r="E764" s="2">
        <f ca="1">表格1[[#This Row],[第2年]]*(1+_xlfn.NORM.INV(RAND(),平均報酬率,平均標準差))</f>
        <v>127.21452613062375</v>
      </c>
      <c r="F764" s="2">
        <f ca="1">表格1[[#This Row],[第3年]]*(1+_xlfn.NORM.INV(RAND(),平均報酬率,平均標準差))</f>
        <v>146.62648164858277</v>
      </c>
      <c r="G764" s="2">
        <f ca="1">表格1[[#This Row],[第4年]]*(1+_xlfn.NORM.INV(RAND(),平均報酬率,平均標準差))</f>
        <v>153.63742320444504</v>
      </c>
      <c r="H764" s="2">
        <f ca="1">表格1[[#This Row],[第5年]]*(1+_xlfn.NORM.INV(RAND(),平均報酬率,平均標準差))</f>
        <v>178.24343472307524</v>
      </c>
      <c r="I764" s="2">
        <f ca="1">表格1[[#This Row],[第6年]]*(1+_xlfn.NORM.INV(RAND(),平均報酬率,平均標準差))</f>
        <v>183.57256521842811</v>
      </c>
      <c r="J764" s="2">
        <f ca="1">表格1[[#This Row],[第7年]]*(1+_xlfn.NORM.INV(RAND(),平均報酬率,平均標準差))</f>
        <v>189.35862022057813</v>
      </c>
      <c r="K764" s="2">
        <f ca="1">表格1[[#This Row],[第8年]]*(1+_xlfn.NORM.INV(RAND(),平均報酬率,平均標準差))</f>
        <v>201.64281063216967</v>
      </c>
      <c r="L764" s="2">
        <f ca="1">表格1[[#This Row],[第9年]]*(1+_xlfn.NORM.INV(RAND(),平均報酬率,平均標準差))</f>
        <v>212.67876263402022</v>
      </c>
    </row>
    <row r="765" spans="1:12" x14ac:dyDescent="0.25">
      <c r="A765" s="1">
        <v>737</v>
      </c>
      <c r="B765" s="1">
        <f t="shared" si="11"/>
        <v>100</v>
      </c>
      <c r="C765" s="2">
        <f ca="1">表格1[[#This Row],[期初]]*(1+_xlfn.NORM.INV(RAND(),平均報酬率,平均標準差))</f>
        <v>113.39581127831595</v>
      </c>
      <c r="D765" s="2">
        <f ca="1">表格1[[#This Row],[第1年]]*(1+_xlfn.NORM.INV(RAND(),平均報酬率,平均標準差))</f>
        <v>134.50666599180579</v>
      </c>
      <c r="E765" s="2">
        <f ca="1">表格1[[#This Row],[第2年]]*(1+_xlfn.NORM.INV(RAND(),平均報酬率,平均標準差))</f>
        <v>137.73805209212884</v>
      </c>
      <c r="F765" s="2">
        <f ca="1">表格1[[#This Row],[第3年]]*(1+_xlfn.NORM.INV(RAND(),平均報酬率,平均標準差))</f>
        <v>151.04823827942505</v>
      </c>
      <c r="G765" s="2">
        <f ca="1">表格1[[#This Row],[第4年]]*(1+_xlfn.NORM.INV(RAND(),平均報酬率,平均標準差))</f>
        <v>175.12972805843989</v>
      </c>
      <c r="H765" s="2">
        <f ca="1">表格1[[#This Row],[第5年]]*(1+_xlfn.NORM.INV(RAND(),平均報酬率,平均標準差))</f>
        <v>184.38668010434716</v>
      </c>
      <c r="I765" s="2">
        <f ca="1">表格1[[#This Row],[第6年]]*(1+_xlfn.NORM.INV(RAND(),平均報酬率,平均標準差))</f>
        <v>194.94362429243941</v>
      </c>
      <c r="J765" s="2">
        <f ca="1">表格1[[#This Row],[第7年]]*(1+_xlfn.NORM.INV(RAND(),平均報酬率,平均標準差))</f>
        <v>218.89614961574853</v>
      </c>
      <c r="K765" s="2">
        <f ca="1">表格1[[#This Row],[第8年]]*(1+_xlfn.NORM.INV(RAND(),平均報酬率,平均標準差))</f>
        <v>244.48999406169534</v>
      </c>
      <c r="L765" s="2">
        <f ca="1">表格1[[#This Row],[第9年]]*(1+_xlfn.NORM.INV(RAND(),平均報酬率,平均標準差))</f>
        <v>249.73039607974053</v>
      </c>
    </row>
    <row r="766" spans="1:12" x14ac:dyDescent="0.25">
      <c r="A766" s="1">
        <v>738</v>
      </c>
      <c r="B766" s="1">
        <f t="shared" si="11"/>
        <v>100</v>
      </c>
      <c r="C766" s="2">
        <f ca="1">表格1[[#This Row],[期初]]*(1+_xlfn.NORM.INV(RAND(),平均報酬率,平均標準差))</f>
        <v>104.18952195521831</v>
      </c>
      <c r="D766" s="2">
        <f ca="1">表格1[[#This Row],[第1年]]*(1+_xlfn.NORM.INV(RAND(),平均報酬率,平均標準差))</f>
        <v>102.78508969999589</v>
      </c>
      <c r="E766" s="2">
        <f ca="1">表格1[[#This Row],[第2年]]*(1+_xlfn.NORM.INV(RAND(),平均報酬率,平均標準差))</f>
        <v>124.09647450180225</v>
      </c>
      <c r="F766" s="2">
        <f ca="1">表格1[[#This Row],[第3年]]*(1+_xlfn.NORM.INV(RAND(),平均報酬率,平均標準差))</f>
        <v>139.2912384115977</v>
      </c>
      <c r="G766" s="2">
        <f ca="1">表格1[[#This Row],[第4年]]*(1+_xlfn.NORM.INV(RAND(),平均報酬率,平均標準差))</f>
        <v>143.58708562942417</v>
      </c>
      <c r="H766" s="2">
        <f ca="1">表格1[[#This Row],[第5年]]*(1+_xlfn.NORM.INV(RAND(),平均報酬率,平均標準差))</f>
        <v>165.76608550597501</v>
      </c>
      <c r="I766" s="2">
        <f ca="1">表格1[[#This Row],[第6年]]*(1+_xlfn.NORM.INV(RAND(),平均報酬率,平均標準差))</f>
        <v>165.01197284989317</v>
      </c>
      <c r="J766" s="2">
        <f ca="1">表格1[[#This Row],[第7年]]*(1+_xlfn.NORM.INV(RAND(),平均報酬率,平均標準差))</f>
        <v>171.06443519349963</v>
      </c>
      <c r="K766" s="2">
        <f ca="1">表格1[[#This Row],[第8年]]*(1+_xlfn.NORM.INV(RAND(),平均報酬率,平均標準差))</f>
        <v>166.30949859114858</v>
      </c>
      <c r="L766" s="2">
        <f ca="1">表格1[[#This Row],[第9年]]*(1+_xlfn.NORM.INV(RAND(),平均報酬率,平均標準差))</f>
        <v>191.25465224407429</v>
      </c>
    </row>
    <row r="767" spans="1:12" x14ac:dyDescent="0.25">
      <c r="A767" s="1">
        <v>739</v>
      </c>
      <c r="B767" s="1">
        <f t="shared" si="11"/>
        <v>100</v>
      </c>
      <c r="C767" s="2">
        <f ca="1">表格1[[#This Row],[期初]]*(1+_xlfn.NORM.INV(RAND(),平均報酬率,平均標準差))</f>
        <v>110.07935124595858</v>
      </c>
      <c r="D767" s="2">
        <f ca="1">表格1[[#This Row],[第1年]]*(1+_xlfn.NORM.INV(RAND(),平均報酬率,平均標準差))</f>
        <v>112.47241518989163</v>
      </c>
      <c r="E767" s="2">
        <f ca="1">表格1[[#This Row],[第2年]]*(1+_xlfn.NORM.INV(RAND(),平均報酬率,平均標準差))</f>
        <v>120.29806163824425</v>
      </c>
      <c r="F767" s="2">
        <f ca="1">表格1[[#This Row],[第3年]]*(1+_xlfn.NORM.INV(RAND(),平均報酬率,平均標準差))</f>
        <v>129.94950464449795</v>
      </c>
      <c r="G767" s="2">
        <f ca="1">表格1[[#This Row],[第4年]]*(1+_xlfn.NORM.INV(RAND(),平均報酬率,平均標準差))</f>
        <v>146.52705349496063</v>
      </c>
      <c r="H767" s="2">
        <f ca="1">表格1[[#This Row],[第5年]]*(1+_xlfn.NORM.INV(RAND(),平均報酬率,平均標準差))</f>
        <v>168.43583968823555</v>
      </c>
      <c r="I767" s="2">
        <f ca="1">表格1[[#This Row],[第6年]]*(1+_xlfn.NORM.INV(RAND(),平均報酬率,平均標準差))</f>
        <v>189.03788267522171</v>
      </c>
      <c r="J767" s="2">
        <f ca="1">表格1[[#This Row],[第7年]]*(1+_xlfn.NORM.INV(RAND(),平均報酬率,平均標準差))</f>
        <v>207.27121116939324</v>
      </c>
      <c r="K767" s="2">
        <f ca="1">表格1[[#This Row],[第8年]]*(1+_xlfn.NORM.INV(RAND(),平均報酬率,平均標準差))</f>
        <v>231.48266377940166</v>
      </c>
      <c r="L767" s="2">
        <f ca="1">表格1[[#This Row],[第9年]]*(1+_xlfn.NORM.INV(RAND(),平均報酬率,平均標準差))</f>
        <v>235.13103062722453</v>
      </c>
    </row>
    <row r="768" spans="1:12" x14ac:dyDescent="0.25">
      <c r="A768" s="1">
        <v>740</v>
      </c>
      <c r="B768" s="1">
        <f t="shared" si="11"/>
        <v>100</v>
      </c>
      <c r="C768" s="2">
        <f ca="1">表格1[[#This Row],[期初]]*(1+_xlfn.NORM.INV(RAND(),平均報酬率,平均標準差))</f>
        <v>105.72526983864374</v>
      </c>
      <c r="D768" s="2">
        <f ca="1">表格1[[#This Row],[第1年]]*(1+_xlfn.NORM.INV(RAND(),平均報酬率,平均標準差))</f>
        <v>102.29627246648246</v>
      </c>
      <c r="E768" s="2">
        <f ca="1">表格1[[#This Row],[第2年]]*(1+_xlfn.NORM.INV(RAND(),平均報酬率,平均標準差))</f>
        <v>115.9369472580106</v>
      </c>
      <c r="F768" s="2">
        <f ca="1">表格1[[#This Row],[第3年]]*(1+_xlfn.NORM.INV(RAND(),平均報酬率,平均標準差))</f>
        <v>130.07142575937334</v>
      </c>
      <c r="G768" s="2">
        <f ca="1">表格1[[#This Row],[第4年]]*(1+_xlfn.NORM.INV(RAND(),平均報酬率,平均標準差))</f>
        <v>143.05928671597539</v>
      </c>
      <c r="H768" s="2">
        <f ca="1">表格1[[#This Row],[第5年]]*(1+_xlfn.NORM.INV(RAND(),平均報酬率,平均標準差))</f>
        <v>151.18030939638436</v>
      </c>
      <c r="I768" s="2">
        <f ca="1">表格1[[#This Row],[第6年]]*(1+_xlfn.NORM.INV(RAND(),平均報酬率,平均標準差))</f>
        <v>149.06498808700238</v>
      </c>
      <c r="J768" s="2">
        <f ca="1">表格1[[#This Row],[第7年]]*(1+_xlfn.NORM.INV(RAND(),平均報酬率,平均標準差))</f>
        <v>158.88006606101149</v>
      </c>
      <c r="K768" s="2">
        <f ca="1">表格1[[#This Row],[第8年]]*(1+_xlfn.NORM.INV(RAND(),平均報酬率,平均標準差))</f>
        <v>154.98946140388074</v>
      </c>
      <c r="L768" s="2">
        <f ca="1">表格1[[#This Row],[第9年]]*(1+_xlfn.NORM.INV(RAND(),平均報酬率,平均標準差))</f>
        <v>165.30360904886689</v>
      </c>
    </row>
    <row r="769" spans="1:12" x14ac:dyDescent="0.25">
      <c r="A769" s="1">
        <v>741</v>
      </c>
      <c r="B769" s="1">
        <f t="shared" si="11"/>
        <v>100</v>
      </c>
      <c r="C769" s="2">
        <f ca="1">表格1[[#This Row],[期初]]*(1+_xlfn.NORM.INV(RAND(),平均報酬率,平均標準差))</f>
        <v>105.10690563027509</v>
      </c>
      <c r="D769" s="2">
        <f ca="1">表格1[[#This Row],[第1年]]*(1+_xlfn.NORM.INV(RAND(),平均報酬率,平均標準差))</f>
        <v>104.25571639122366</v>
      </c>
      <c r="E769" s="2">
        <f ca="1">表格1[[#This Row],[第2年]]*(1+_xlfn.NORM.INV(RAND(),平均報酬率,平均標準差))</f>
        <v>120.55448467228517</v>
      </c>
      <c r="F769" s="2">
        <f ca="1">表格1[[#This Row],[第3年]]*(1+_xlfn.NORM.INV(RAND(),平均報酬率,平均標準差))</f>
        <v>138.12042070323847</v>
      </c>
      <c r="G769" s="2">
        <f ca="1">表格1[[#This Row],[第4年]]*(1+_xlfn.NORM.INV(RAND(),平均報酬率,平均標準差))</f>
        <v>144.06335431992875</v>
      </c>
      <c r="H769" s="2">
        <f ca="1">表格1[[#This Row],[第5年]]*(1+_xlfn.NORM.INV(RAND(),平均報酬率,平均標準差))</f>
        <v>134.79924574145025</v>
      </c>
      <c r="I769" s="2">
        <f ca="1">表格1[[#This Row],[第6年]]*(1+_xlfn.NORM.INV(RAND(),平均報酬率,平均標準差))</f>
        <v>143.84075084372262</v>
      </c>
      <c r="J769" s="2">
        <f ca="1">表格1[[#This Row],[第7年]]*(1+_xlfn.NORM.INV(RAND(),平均報酬率,平均標準差))</f>
        <v>164.38767068685061</v>
      </c>
      <c r="K769" s="2">
        <f ca="1">表格1[[#This Row],[第8年]]*(1+_xlfn.NORM.INV(RAND(),平均報酬率,平均標準差))</f>
        <v>176.50327789253663</v>
      </c>
      <c r="L769" s="2">
        <f ca="1">表格1[[#This Row],[第9年]]*(1+_xlfn.NORM.INV(RAND(),平均報酬率,平均標準差))</f>
        <v>190.71011906131835</v>
      </c>
    </row>
    <row r="770" spans="1:12" x14ac:dyDescent="0.25">
      <c r="A770" s="1">
        <v>742</v>
      </c>
      <c r="B770" s="1">
        <f t="shared" si="11"/>
        <v>100</v>
      </c>
      <c r="C770" s="2">
        <f ca="1">表格1[[#This Row],[期初]]*(1+_xlfn.NORM.INV(RAND(),平均報酬率,平均標準差))</f>
        <v>105.93581004365942</v>
      </c>
      <c r="D770" s="2">
        <f ca="1">表格1[[#This Row],[第1年]]*(1+_xlfn.NORM.INV(RAND(),平均報酬率,平均標準差))</f>
        <v>95.005649361099728</v>
      </c>
      <c r="E770" s="2">
        <f ca="1">表格1[[#This Row],[第2年]]*(1+_xlfn.NORM.INV(RAND(),平均報酬率,平均標準差))</f>
        <v>96.119197959261811</v>
      </c>
      <c r="F770" s="2">
        <f ca="1">表格1[[#This Row],[第3年]]*(1+_xlfn.NORM.INV(RAND(),平均報酬率,平均標準差))</f>
        <v>111.84142304057558</v>
      </c>
      <c r="G770" s="2">
        <f ca="1">表格1[[#This Row],[第4年]]*(1+_xlfn.NORM.INV(RAND(),平均報酬率,平均標準差))</f>
        <v>119.53905311304813</v>
      </c>
      <c r="H770" s="2">
        <f ca="1">表格1[[#This Row],[第5年]]*(1+_xlfn.NORM.INV(RAND(),平均報酬率,平均標準差))</f>
        <v>131.3545229705195</v>
      </c>
      <c r="I770" s="2">
        <f ca="1">表格1[[#This Row],[第6年]]*(1+_xlfn.NORM.INV(RAND(),平均報酬率,平均標準差))</f>
        <v>158.83866693120888</v>
      </c>
      <c r="J770" s="2">
        <f ca="1">表格1[[#This Row],[第7年]]*(1+_xlfn.NORM.INV(RAND(),平均報酬率,平均標準差))</f>
        <v>176.34857678554494</v>
      </c>
      <c r="K770" s="2">
        <f ca="1">表格1[[#This Row],[第8年]]*(1+_xlfn.NORM.INV(RAND(),平均報酬率,平均標準差))</f>
        <v>199.21657564335581</v>
      </c>
      <c r="L770" s="2">
        <f ca="1">表格1[[#This Row],[第9年]]*(1+_xlfn.NORM.INV(RAND(),平均報酬率,平均標準差))</f>
        <v>232.27565446500151</v>
      </c>
    </row>
    <row r="771" spans="1:12" x14ac:dyDescent="0.25">
      <c r="A771" s="1">
        <v>743</v>
      </c>
      <c r="B771" s="1">
        <f t="shared" si="11"/>
        <v>100</v>
      </c>
      <c r="C771" s="2">
        <f ca="1">表格1[[#This Row],[期初]]*(1+_xlfn.NORM.INV(RAND(),平均報酬率,平均標準差))</f>
        <v>111.55157724726695</v>
      </c>
      <c r="D771" s="2">
        <f ca="1">表格1[[#This Row],[第1年]]*(1+_xlfn.NORM.INV(RAND(),平均報酬率,平均標準差))</f>
        <v>119.28981970692269</v>
      </c>
      <c r="E771" s="2">
        <f ca="1">表格1[[#This Row],[第2年]]*(1+_xlfn.NORM.INV(RAND(),平均報酬率,平均標準差))</f>
        <v>129.5953263323469</v>
      </c>
      <c r="F771" s="2">
        <f ca="1">表格1[[#This Row],[第3年]]*(1+_xlfn.NORM.INV(RAND(),平均報酬率,平均標準差))</f>
        <v>144.31036204503636</v>
      </c>
      <c r="G771" s="2">
        <f ca="1">表格1[[#This Row],[第4年]]*(1+_xlfn.NORM.INV(RAND(),平均報酬率,平均標準差))</f>
        <v>164.47853866085427</v>
      </c>
      <c r="H771" s="2">
        <f ca="1">表格1[[#This Row],[第5年]]*(1+_xlfn.NORM.INV(RAND(),平均報酬率,平均標準差))</f>
        <v>177.90935350904797</v>
      </c>
      <c r="I771" s="2">
        <f ca="1">表格1[[#This Row],[第6年]]*(1+_xlfn.NORM.INV(RAND(),平均報酬率,平均標準差))</f>
        <v>205.51035018695205</v>
      </c>
      <c r="J771" s="2">
        <f ca="1">表格1[[#This Row],[第7年]]*(1+_xlfn.NORM.INV(RAND(),平均報酬率,平均標準差))</f>
        <v>225.99792861177306</v>
      </c>
      <c r="K771" s="2">
        <f ca="1">表格1[[#This Row],[第8年]]*(1+_xlfn.NORM.INV(RAND(),平均報酬率,平均標準差))</f>
        <v>240.36320805917074</v>
      </c>
      <c r="L771" s="2">
        <f ca="1">表格1[[#This Row],[第9年]]*(1+_xlfn.NORM.INV(RAND(),平均報酬率,平均標準差))</f>
        <v>250.85252499750717</v>
      </c>
    </row>
    <row r="772" spans="1:12" x14ac:dyDescent="0.25">
      <c r="A772" s="1">
        <v>744</v>
      </c>
      <c r="B772" s="1">
        <f t="shared" si="11"/>
        <v>100</v>
      </c>
      <c r="C772" s="2">
        <f ca="1">表格1[[#This Row],[期初]]*(1+_xlfn.NORM.INV(RAND(),平均報酬率,平均標準差))</f>
        <v>109.61158169305693</v>
      </c>
      <c r="D772" s="2">
        <f ca="1">表格1[[#This Row],[第1年]]*(1+_xlfn.NORM.INV(RAND(),平均報酬率,平均標準差))</f>
        <v>116.59440907094466</v>
      </c>
      <c r="E772" s="2">
        <f ca="1">表格1[[#This Row],[第2年]]*(1+_xlfn.NORM.INV(RAND(),平均報酬率,平均標準差))</f>
        <v>135.79810442713918</v>
      </c>
      <c r="F772" s="2">
        <f ca="1">表格1[[#This Row],[第3年]]*(1+_xlfn.NORM.INV(RAND(),平均報酬率,平均標準差))</f>
        <v>148.73708405395575</v>
      </c>
      <c r="G772" s="2">
        <f ca="1">表格1[[#This Row],[第4年]]*(1+_xlfn.NORM.INV(RAND(),平均報酬率,平均標準差))</f>
        <v>156.80533432873369</v>
      </c>
      <c r="H772" s="2">
        <f ca="1">表格1[[#This Row],[第5年]]*(1+_xlfn.NORM.INV(RAND(),平均報酬率,平均標準差))</f>
        <v>182.25306115222253</v>
      </c>
      <c r="I772" s="2">
        <f ca="1">表格1[[#This Row],[第6年]]*(1+_xlfn.NORM.INV(RAND(),平均報酬率,平均標準差))</f>
        <v>190.82624784530083</v>
      </c>
      <c r="J772" s="2">
        <f ca="1">表格1[[#This Row],[第7年]]*(1+_xlfn.NORM.INV(RAND(),平均報酬率,平均標準差))</f>
        <v>191.37419026036395</v>
      </c>
      <c r="K772" s="2">
        <f ca="1">表格1[[#This Row],[第8年]]*(1+_xlfn.NORM.INV(RAND(),平均報酬率,平均標準差))</f>
        <v>188.95929293350906</v>
      </c>
      <c r="L772" s="2">
        <f ca="1">表格1[[#This Row],[第9年]]*(1+_xlfn.NORM.INV(RAND(),平均報酬率,平均標準差))</f>
        <v>187.36149807316727</v>
      </c>
    </row>
    <row r="773" spans="1:12" x14ac:dyDescent="0.25">
      <c r="A773" s="1">
        <v>745</v>
      </c>
      <c r="B773" s="1">
        <f t="shared" si="11"/>
        <v>100</v>
      </c>
      <c r="C773" s="2">
        <f ca="1">表格1[[#This Row],[期初]]*(1+_xlfn.NORM.INV(RAND(),平均報酬率,平均標準差))</f>
        <v>94.699568288267969</v>
      </c>
      <c r="D773" s="2">
        <f ca="1">表格1[[#This Row],[第1年]]*(1+_xlfn.NORM.INV(RAND(),平均報酬率,平均標準差))</f>
        <v>109.34767318771047</v>
      </c>
      <c r="E773" s="2">
        <f ca="1">表格1[[#This Row],[第2年]]*(1+_xlfn.NORM.INV(RAND(),平均報酬率,平均標準差))</f>
        <v>123.74535884471526</v>
      </c>
      <c r="F773" s="2">
        <f ca="1">表格1[[#This Row],[第3年]]*(1+_xlfn.NORM.INV(RAND(),平均報酬率,平均標準差))</f>
        <v>136.98899946137934</v>
      </c>
      <c r="G773" s="2">
        <f ca="1">表格1[[#This Row],[第4年]]*(1+_xlfn.NORM.INV(RAND(),平均報酬率,平均標準差))</f>
        <v>153.60651396911683</v>
      </c>
      <c r="H773" s="2">
        <f ca="1">表格1[[#This Row],[第5年]]*(1+_xlfn.NORM.INV(RAND(),平均報酬率,平均標準差))</f>
        <v>170.00817926073455</v>
      </c>
      <c r="I773" s="2">
        <f ca="1">表格1[[#This Row],[第6年]]*(1+_xlfn.NORM.INV(RAND(),平均報酬率,平均標準差))</f>
        <v>179.05279457570663</v>
      </c>
      <c r="J773" s="2">
        <f ca="1">表格1[[#This Row],[第7年]]*(1+_xlfn.NORM.INV(RAND(),平均報酬率,平均標準差))</f>
        <v>182.76508903220491</v>
      </c>
      <c r="K773" s="2">
        <f ca="1">表格1[[#This Row],[第8年]]*(1+_xlfn.NORM.INV(RAND(),平均報酬率,平均標準差))</f>
        <v>204.0968254721615</v>
      </c>
      <c r="L773" s="2">
        <f ca="1">表格1[[#This Row],[第9年]]*(1+_xlfn.NORM.INV(RAND(),平均報酬率,平均標準差))</f>
        <v>227.30008604174762</v>
      </c>
    </row>
    <row r="774" spans="1:12" x14ac:dyDescent="0.25">
      <c r="A774" s="1">
        <v>746</v>
      </c>
      <c r="B774" s="1">
        <f t="shared" si="11"/>
        <v>100</v>
      </c>
      <c r="C774" s="2">
        <f ca="1">表格1[[#This Row],[期初]]*(1+_xlfn.NORM.INV(RAND(),平均報酬率,平均標準差))</f>
        <v>106.49573611894041</v>
      </c>
      <c r="D774" s="2">
        <f ca="1">表格1[[#This Row],[第1年]]*(1+_xlfn.NORM.INV(RAND(),平均報酬率,平均標準差))</f>
        <v>114.6070873706048</v>
      </c>
      <c r="E774" s="2">
        <f ca="1">表格1[[#This Row],[第2年]]*(1+_xlfn.NORM.INV(RAND(),平均報酬率,平均標準差))</f>
        <v>121.37014436601976</v>
      </c>
      <c r="F774" s="2">
        <f ca="1">表格1[[#This Row],[第3年]]*(1+_xlfn.NORM.INV(RAND(),平均報酬率,平均標準差))</f>
        <v>127.87273342845342</v>
      </c>
      <c r="G774" s="2">
        <f ca="1">表格1[[#This Row],[第4年]]*(1+_xlfn.NORM.INV(RAND(),平均報酬率,平均標準差))</f>
        <v>140.91343932080815</v>
      </c>
      <c r="H774" s="2">
        <f ca="1">表格1[[#This Row],[第5年]]*(1+_xlfn.NORM.INV(RAND(),平均報酬率,平均標準差))</f>
        <v>154.97449630532591</v>
      </c>
      <c r="I774" s="2">
        <f ca="1">表格1[[#This Row],[第6年]]*(1+_xlfn.NORM.INV(RAND(),平均報酬率,平均標準差))</f>
        <v>164.14396265792902</v>
      </c>
      <c r="J774" s="2">
        <f ca="1">表格1[[#This Row],[第7年]]*(1+_xlfn.NORM.INV(RAND(),平均報酬率,平均標準差))</f>
        <v>166.97505409896667</v>
      </c>
      <c r="K774" s="2">
        <f ca="1">表格1[[#This Row],[第8年]]*(1+_xlfn.NORM.INV(RAND(),平均報酬率,平均標準差))</f>
        <v>198.11511240637921</v>
      </c>
      <c r="L774" s="2">
        <f ca="1">表格1[[#This Row],[第9年]]*(1+_xlfn.NORM.INV(RAND(),平均報酬率,平均標準差))</f>
        <v>228.3761807418627</v>
      </c>
    </row>
    <row r="775" spans="1:12" x14ac:dyDescent="0.25">
      <c r="A775" s="1">
        <v>747</v>
      </c>
      <c r="B775" s="1">
        <f t="shared" si="11"/>
        <v>100</v>
      </c>
      <c r="C775" s="2">
        <f ca="1">表格1[[#This Row],[期初]]*(1+_xlfn.NORM.INV(RAND(),平均報酬率,平均標準差))</f>
        <v>102.34418321530248</v>
      </c>
      <c r="D775" s="2">
        <f ca="1">表格1[[#This Row],[第1年]]*(1+_xlfn.NORM.INV(RAND(),平均報酬率,平均標準差))</f>
        <v>103.31612510563244</v>
      </c>
      <c r="E775" s="2">
        <f ca="1">表格1[[#This Row],[第2年]]*(1+_xlfn.NORM.INV(RAND(),平均報酬率,平均標準差))</f>
        <v>121.30660484484338</v>
      </c>
      <c r="F775" s="2">
        <f ca="1">表格1[[#This Row],[第3年]]*(1+_xlfn.NORM.INV(RAND(),平均報酬率,平均標準差))</f>
        <v>118.01878393850805</v>
      </c>
      <c r="G775" s="2">
        <f ca="1">表格1[[#This Row],[第4年]]*(1+_xlfn.NORM.INV(RAND(),平均報酬率,平均標準差))</f>
        <v>124.29404210700606</v>
      </c>
      <c r="H775" s="2">
        <f ca="1">表格1[[#This Row],[第5年]]*(1+_xlfn.NORM.INV(RAND(),平均報酬率,平均標準差))</f>
        <v>132.4557780354252</v>
      </c>
      <c r="I775" s="2">
        <f ca="1">表格1[[#This Row],[第6年]]*(1+_xlfn.NORM.INV(RAND(),平均報酬率,平均標準差))</f>
        <v>129.27115574613629</v>
      </c>
      <c r="J775" s="2">
        <f ca="1">表格1[[#This Row],[第7年]]*(1+_xlfn.NORM.INV(RAND(),平均報酬率,平均標準差))</f>
        <v>146.96126034681569</v>
      </c>
      <c r="K775" s="2">
        <f ca="1">表格1[[#This Row],[第8年]]*(1+_xlfn.NORM.INV(RAND(),平均報酬率,平均標準差))</f>
        <v>156.400994399544</v>
      </c>
      <c r="L775" s="2">
        <f ca="1">表格1[[#This Row],[第9年]]*(1+_xlfn.NORM.INV(RAND(),平均報酬率,平均標準差))</f>
        <v>178.44456925663587</v>
      </c>
    </row>
    <row r="776" spans="1:12" x14ac:dyDescent="0.25">
      <c r="A776" s="1">
        <v>748</v>
      </c>
      <c r="B776" s="1">
        <f t="shared" si="11"/>
        <v>100</v>
      </c>
      <c r="C776" s="2">
        <f ca="1">表格1[[#This Row],[期初]]*(1+_xlfn.NORM.INV(RAND(),平均報酬率,平均標準差))</f>
        <v>117.2663146917712</v>
      </c>
      <c r="D776" s="2">
        <f ca="1">表格1[[#This Row],[第1年]]*(1+_xlfn.NORM.INV(RAND(),平均報酬率,平均標準差))</f>
        <v>126.82787412764029</v>
      </c>
      <c r="E776" s="2">
        <f ca="1">表格1[[#This Row],[第2年]]*(1+_xlfn.NORM.INV(RAND(),平均報酬率,平均標準差))</f>
        <v>134.11053588721001</v>
      </c>
      <c r="F776" s="2">
        <f ca="1">表格1[[#This Row],[第3年]]*(1+_xlfn.NORM.INV(RAND(),平均報酬率,平均標準差))</f>
        <v>149.59834216737926</v>
      </c>
      <c r="G776" s="2">
        <f ca="1">表格1[[#This Row],[第4年]]*(1+_xlfn.NORM.INV(RAND(),平均報酬率,平均標準差))</f>
        <v>154.25300104725426</v>
      </c>
      <c r="H776" s="2">
        <f ca="1">表格1[[#This Row],[第5年]]*(1+_xlfn.NORM.INV(RAND(),平均報酬率,平均標準差))</f>
        <v>155.48441076655482</v>
      </c>
      <c r="I776" s="2">
        <f ca="1">表格1[[#This Row],[第6年]]*(1+_xlfn.NORM.INV(RAND(),平均報酬率,平均標準差))</f>
        <v>159.85288976470187</v>
      </c>
      <c r="J776" s="2">
        <f ca="1">表格1[[#This Row],[第7年]]*(1+_xlfn.NORM.INV(RAND(),平均報酬率,平均標準差))</f>
        <v>165.49772551773802</v>
      </c>
      <c r="K776" s="2">
        <f ca="1">表格1[[#This Row],[第8年]]*(1+_xlfn.NORM.INV(RAND(),平均報酬率,平均標準差))</f>
        <v>194.45857886621536</v>
      </c>
      <c r="L776" s="2">
        <f ca="1">表格1[[#This Row],[第9年]]*(1+_xlfn.NORM.INV(RAND(),平均報酬率,平均標準差))</f>
        <v>220.66748084270606</v>
      </c>
    </row>
    <row r="777" spans="1:12" x14ac:dyDescent="0.25">
      <c r="A777" s="1">
        <v>749</v>
      </c>
      <c r="B777" s="1">
        <f t="shared" si="11"/>
        <v>100</v>
      </c>
      <c r="C777" s="2">
        <f ca="1">表格1[[#This Row],[期初]]*(1+_xlfn.NORM.INV(RAND(),平均報酬率,平均標準差))</f>
        <v>101.11262180532191</v>
      </c>
      <c r="D777" s="2">
        <f ca="1">表格1[[#This Row],[第1年]]*(1+_xlfn.NORM.INV(RAND(),平均報酬率,平均標準差))</f>
        <v>103.22150816103157</v>
      </c>
      <c r="E777" s="2">
        <f ca="1">表格1[[#This Row],[第2年]]*(1+_xlfn.NORM.INV(RAND(),平均報酬率,平均標準差))</f>
        <v>89.575059154243561</v>
      </c>
      <c r="F777" s="2">
        <f ca="1">表格1[[#This Row],[第3年]]*(1+_xlfn.NORM.INV(RAND(),平均報酬率,平均標準差))</f>
        <v>99.919663419478397</v>
      </c>
      <c r="G777" s="2">
        <f ca="1">表格1[[#This Row],[第4年]]*(1+_xlfn.NORM.INV(RAND(),平均報酬率,平均標準差))</f>
        <v>118.67706361993235</v>
      </c>
      <c r="H777" s="2">
        <f ca="1">表格1[[#This Row],[第5年]]*(1+_xlfn.NORM.INV(RAND(),平均報酬率,平均標準差))</f>
        <v>112.97155075596052</v>
      </c>
      <c r="I777" s="2">
        <f ca="1">表格1[[#This Row],[第6年]]*(1+_xlfn.NORM.INV(RAND(),平均報酬率,平均標準差))</f>
        <v>130.57345222945872</v>
      </c>
      <c r="J777" s="2">
        <f ca="1">表格1[[#This Row],[第7年]]*(1+_xlfn.NORM.INV(RAND(),平均報酬率,平均標準差))</f>
        <v>133.82962791738598</v>
      </c>
      <c r="K777" s="2">
        <f ca="1">表格1[[#This Row],[第8年]]*(1+_xlfn.NORM.INV(RAND(),平均報酬率,平均標準差))</f>
        <v>141.81492024016973</v>
      </c>
      <c r="L777" s="2">
        <f ca="1">表格1[[#This Row],[第9年]]*(1+_xlfn.NORM.INV(RAND(),平均報酬率,平均標準差))</f>
        <v>154.14093150740928</v>
      </c>
    </row>
    <row r="778" spans="1:12" x14ac:dyDescent="0.25">
      <c r="A778" s="1">
        <v>750</v>
      </c>
      <c r="B778" s="1">
        <f t="shared" si="11"/>
        <v>100</v>
      </c>
      <c r="C778" s="2">
        <f ca="1">表格1[[#This Row],[期初]]*(1+_xlfn.NORM.INV(RAND(),平均報酬率,平均標準差))</f>
        <v>110.32963709906365</v>
      </c>
      <c r="D778" s="2">
        <f ca="1">表格1[[#This Row],[第1年]]*(1+_xlfn.NORM.INV(RAND(),平均報酬率,平均標準差))</f>
        <v>122.70816645656157</v>
      </c>
      <c r="E778" s="2">
        <f ca="1">表格1[[#This Row],[第2年]]*(1+_xlfn.NORM.INV(RAND(),平均報酬率,平均標準差))</f>
        <v>138.70678129287529</v>
      </c>
      <c r="F778" s="2">
        <f ca="1">表格1[[#This Row],[第3年]]*(1+_xlfn.NORM.INV(RAND(),平均報酬率,平均標準差))</f>
        <v>146.46018099233606</v>
      </c>
      <c r="G778" s="2">
        <f ca="1">表格1[[#This Row],[第4年]]*(1+_xlfn.NORM.INV(RAND(),平均報酬率,平均標準差))</f>
        <v>157.32659044492797</v>
      </c>
      <c r="H778" s="2">
        <f ca="1">表格1[[#This Row],[第5年]]*(1+_xlfn.NORM.INV(RAND(),平均報酬率,平均標準差))</f>
        <v>180.16524956015314</v>
      </c>
      <c r="I778" s="2">
        <f ca="1">表格1[[#This Row],[第6年]]*(1+_xlfn.NORM.INV(RAND(),平均報酬率,平均標準差))</f>
        <v>213.35303661017466</v>
      </c>
      <c r="J778" s="2">
        <f ca="1">表格1[[#This Row],[第7年]]*(1+_xlfn.NORM.INV(RAND(),平均報酬率,平均標準差))</f>
        <v>237.77402767253844</v>
      </c>
      <c r="K778" s="2">
        <f ca="1">表格1[[#This Row],[第8年]]*(1+_xlfn.NORM.INV(RAND(),平均報酬率,平均標準差))</f>
        <v>240.97614933099629</v>
      </c>
      <c r="L778" s="2">
        <f ca="1">表格1[[#This Row],[第9年]]*(1+_xlfn.NORM.INV(RAND(),平均報酬率,平均標準差))</f>
        <v>288.64110731094587</v>
      </c>
    </row>
    <row r="779" spans="1:12" x14ac:dyDescent="0.25">
      <c r="A779" s="1">
        <v>751</v>
      </c>
      <c r="B779" s="1">
        <f t="shared" si="11"/>
        <v>100</v>
      </c>
      <c r="C779" s="2">
        <f ca="1">表格1[[#This Row],[期初]]*(1+_xlfn.NORM.INV(RAND(),平均報酬率,平均標準差))</f>
        <v>108.7436308199397</v>
      </c>
      <c r="D779" s="2">
        <f ca="1">表格1[[#This Row],[第1年]]*(1+_xlfn.NORM.INV(RAND(),平均報酬率,平均標準差))</f>
        <v>123.10485319109475</v>
      </c>
      <c r="E779" s="2">
        <f ca="1">表格1[[#This Row],[第2年]]*(1+_xlfn.NORM.INV(RAND(),平均報酬率,平均標準差))</f>
        <v>126.0799762898822</v>
      </c>
      <c r="F779" s="2">
        <f ca="1">表格1[[#This Row],[第3年]]*(1+_xlfn.NORM.INV(RAND(),平均報酬率,平均標準差))</f>
        <v>138.8456536042525</v>
      </c>
      <c r="G779" s="2">
        <f ca="1">表格1[[#This Row],[第4年]]*(1+_xlfn.NORM.INV(RAND(),平均報酬率,平均標準差))</f>
        <v>157.82291700650555</v>
      </c>
      <c r="H779" s="2">
        <f ca="1">表格1[[#This Row],[第5年]]*(1+_xlfn.NORM.INV(RAND(),平均報酬率,平均標準差))</f>
        <v>158.29567659588847</v>
      </c>
      <c r="I779" s="2">
        <f ca="1">表格1[[#This Row],[第6年]]*(1+_xlfn.NORM.INV(RAND(),平均報酬率,平均標準差))</f>
        <v>163.01660171137263</v>
      </c>
      <c r="J779" s="2">
        <f ca="1">表格1[[#This Row],[第7年]]*(1+_xlfn.NORM.INV(RAND(),平均報酬率,平均標準差))</f>
        <v>169.80079383544876</v>
      </c>
      <c r="K779" s="2">
        <f ca="1">表格1[[#This Row],[第8年]]*(1+_xlfn.NORM.INV(RAND(),平均報酬率,平均標準差))</f>
        <v>193.90449055893134</v>
      </c>
      <c r="L779" s="2">
        <f ca="1">表格1[[#This Row],[第9年]]*(1+_xlfn.NORM.INV(RAND(),平均報酬率,平均標準差))</f>
        <v>215.3723448472922</v>
      </c>
    </row>
    <row r="780" spans="1:12" x14ac:dyDescent="0.25">
      <c r="A780" s="1">
        <v>752</v>
      </c>
      <c r="B780" s="1">
        <f t="shared" si="11"/>
        <v>100</v>
      </c>
      <c r="C780" s="2">
        <f ca="1">表格1[[#This Row],[期初]]*(1+_xlfn.NORM.INV(RAND(),平均報酬率,平均標準差))</f>
        <v>106.72361290548919</v>
      </c>
      <c r="D780" s="2">
        <f ca="1">表格1[[#This Row],[第1年]]*(1+_xlfn.NORM.INV(RAND(),平均報酬率,平均標準差))</f>
        <v>105.28859812120555</v>
      </c>
      <c r="E780" s="2">
        <f ca="1">表格1[[#This Row],[第2年]]*(1+_xlfn.NORM.INV(RAND(),平均報酬率,平均標準差))</f>
        <v>123.59473373299332</v>
      </c>
      <c r="F780" s="2">
        <f ca="1">表格1[[#This Row],[第3年]]*(1+_xlfn.NORM.INV(RAND(),平均報酬率,平均標準差))</f>
        <v>136.34483345397391</v>
      </c>
      <c r="G780" s="2">
        <f ca="1">表格1[[#This Row],[第4年]]*(1+_xlfn.NORM.INV(RAND(),平均報酬率,平均標準差))</f>
        <v>159.54771549360433</v>
      </c>
      <c r="H780" s="2">
        <f ca="1">表格1[[#This Row],[第5年]]*(1+_xlfn.NORM.INV(RAND(),平均報酬率,平均標準差))</f>
        <v>198.0672004546189</v>
      </c>
      <c r="I780" s="2">
        <f ca="1">表格1[[#This Row],[第6年]]*(1+_xlfn.NORM.INV(RAND(),平均報酬率,平均標準差))</f>
        <v>232.9985536328424</v>
      </c>
      <c r="J780" s="2">
        <f ca="1">表格1[[#This Row],[第7年]]*(1+_xlfn.NORM.INV(RAND(),平均報酬率,平均標準差))</f>
        <v>250.13618164962872</v>
      </c>
      <c r="K780" s="2">
        <f ca="1">表格1[[#This Row],[第8年]]*(1+_xlfn.NORM.INV(RAND(),平均報酬率,平均標準差))</f>
        <v>249.81062582102766</v>
      </c>
      <c r="L780" s="2">
        <f ca="1">表格1[[#This Row],[第9年]]*(1+_xlfn.NORM.INV(RAND(),平均報酬率,平均標準差))</f>
        <v>276.06454614145997</v>
      </c>
    </row>
    <row r="781" spans="1:12" x14ac:dyDescent="0.25">
      <c r="A781" s="1">
        <v>753</v>
      </c>
      <c r="B781" s="1">
        <f t="shared" si="11"/>
        <v>100</v>
      </c>
      <c r="C781" s="2">
        <f ca="1">表格1[[#This Row],[期初]]*(1+_xlfn.NORM.INV(RAND(),平均報酬率,平均標準差))</f>
        <v>112.94713384069537</v>
      </c>
      <c r="D781" s="2">
        <f ca="1">表格1[[#This Row],[第1年]]*(1+_xlfn.NORM.INV(RAND(),平均報酬率,平均標準差))</f>
        <v>127.07902510226177</v>
      </c>
      <c r="E781" s="2">
        <f ca="1">表格1[[#This Row],[第2年]]*(1+_xlfn.NORM.INV(RAND(),平均報酬率,平均標準差))</f>
        <v>148.75338807103597</v>
      </c>
      <c r="F781" s="2">
        <f ca="1">表格1[[#This Row],[第3年]]*(1+_xlfn.NORM.INV(RAND(),平均報酬率,平均標準差))</f>
        <v>151.42225526117016</v>
      </c>
      <c r="G781" s="2">
        <f ca="1">表格1[[#This Row],[第4年]]*(1+_xlfn.NORM.INV(RAND(),平均報酬率,平均標準差))</f>
        <v>156.84029392615048</v>
      </c>
      <c r="H781" s="2">
        <f ca="1">表格1[[#This Row],[第5年]]*(1+_xlfn.NORM.INV(RAND(),平均報酬率,平均標準差))</f>
        <v>178.86314587462388</v>
      </c>
      <c r="I781" s="2">
        <f ca="1">表格1[[#This Row],[第6年]]*(1+_xlfn.NORM.INV(RAND(),平均報酬率,平均標準差))</f>
        <v>215.6922423050232</v>
      </c>
      <c r="J781" s="2">
        <f ca="1">表格1[[#This Row],[第7年]]*(1+_xlfn.NORM.INV(RAND(),平均報酬率,平均標準差))</f>
        <v>216.35339249113602</v>
      </c>
      <c r="K781" s="2">
        <f ca="1">表格1[[#This Row],[第8年]]*(1+_xlfn.NORM.INV(RAND(),平均報酬率,平均標準差))</f>
        <v>222.1601989044899</v>
      </c>
      <c r="L781" s="2">
        <f ca="1">表格1[[#This Row],[第9年]]*(1+_xlfn.NORM.INV(RAND(),平均報酬率,平均標準差))</f>
        <v>253.84410308054376</v>
      </c>
    </row>
    <row r="782" spans="1:12" x14ac:dyDescent="0.25">
      <c r="A782" s="1">
        <v>754</v>
      </c>
      <c r="B782" s="1">
        <f t="shared" si="11"/>
        <v>100</v>
      </c>
      <c r="C782" s="2">
        <f ca="1">表格1[[#This Row],[期初]]*(1+_xlfn.NORM.INV(RAND(),平均報酬率,平均標準差))</f>
        <v>114.55682947195936</v>
      </c>
      <c r="D782" s="2">
        <f ca="1">表格1[[#This Row],[第1年]]*(1+_xlfn.NORM.INV(RAND(),平均報酬率,平均標準差))</f>
        <v>129.98024459480098</v>
      </c>
      <c r="E782" s="2">
        <f ca="1">表格1[[#This Row],[第2年]]*(1+_xlfn.NORM.INV(RAND(),平均報酬率,平均標準差))</f>
        <v>136.0938034953482</v>
      </c>
      <c r="F782" s="2">
        <f ca="1">表格1[[#This Row],[第3年]]*(1+_xlfn.NORM.INV(RAND(),平均報酬率,平均標準差))</f>
        <v>141.97256760114766</v>
      </c>
      <c r="G782" s="2">
        <f ca="1">表格1[[#This Row],[第4年]]*(1+_xlfn.NORM.INV(RAND(),平均報酬率,平均標準差))</f>
        <v>160.16641711004226</v>
      </c>
      <c r="H782" s="2">
        <f ca="1">表格1[[#This Row],[第5年]]*(1+_xlfn.NORM.INV(RAND(),平均報酬率,平均標準差))</f>
        <v>174.86544062084099</v>
      </c>
      <c r="I782" s="2">
        <f ca="1">表格1[[#This Row],[第6年]]*(1+_xlfn.NORM.INV(RAND(),平均報酬率,平均標準差))</f>
        <v>186.22466637315492</v>
      </c>
      <c r="J782" s="2">
        <f ca="1">表格1[[#This Row],[第7年]]*(1+_xlfn.NORM.INV(RAND(),平均報酬率,平均標準差))</f>
        <v>196.36460680493073</v>
      </c>
      <c r="K782" s="2">
        <f ca="1">表格1[[#This Row],[第8年]]*(1+_xlfn.NORM.INV(RAND(),平均報酬率,平均標準差))</f>
        <v>215.15373438216275</v>
      </c>
      <c r="L782" s="2">
        <f ca="1">表格1[[#This Row],[第9年]]*(1+_xlfn.NORM.INV(RAND(),平均報酬率,平均標準差))</f>
        <v>238.17999468462048</v>
      </c>
    </row>
    <row r="783" spans="1:12" x14ac:dyDescent="0.25">
      <c r="A783" s="1">
        <v>755</v>
      </c>
      <c r="B783" s="1">
        <f t="shared" si="11"/>
        <v>100</v>
      </c>
      <c r="C783" s="2">
        <f ca="1">表格1[[#This Row],[期初]]*(1+_xlfn.NORM.INV(RAND(),平均報酬率,平均標準差))</f>
        <v>118.68443505002566</v>
      </c>
      <c r="D783" s="2">
        <f ca="1">表格1[[#This Row],[第1年]]*(1+_xlfn.NORM.INV(RAND(),平均報酬率,平均標準差))</f>
        <v>126.79977251886881</v>
      </c>
      <c r="E783" s="2">
        <f ca="1">表格1[[#This Row],[第2年]]*(1+_xlfn.NORM.INV(RAND(),平均報酬率,平均標準差))</f>
        <v>131.85473105501441</v>
      </c>
      <c r="F783" s="2">
        <f ca="1">表格1[[#This Row],[第3年]]*(1+_xlfn.NORM.INV(RAND(),平均報酬率,平均標準差))</f>
        <v>141.71181327896292</v>
      </c>
      <c r="G783" s="2">
        <f ca="1">表格1[[#This Row],[第4年]]*(1+_xlfn.NORM.INV(RAND(),平均報酬率,平均標準差))</f>
        <v>151.71735868337197</v>
      </c>
      <c r="H783" s="2">
        <f ca="1">表格1[[#This Row],[第5年]]*(1+_xlfn.NORM.INV(RAND(),平均報酬率,平均標準差))</f>
        <v>162.4167772851842</v>
      </c>
      <c r="I783" s="2">
        <f ca="1">表格1[[#This Row],[第6年]]*(1+_xlfn.NORM.INV(RAND(),平均報酬率,平均標準差))</f>
        <v>187.79959320062423</v>
      </c>
      <c r="J783" s="2">
        <f ca="1">表格1[[#This Row],[第7年]]*(1+_xlfn.NORM.INV(RAND(),平均報酬率,平均標準差))</f>
        <v>190.45264851716269</v>
      </c>
      <c r="K783" s="2">
        <f ca="1">表格1[[#This Row],[第8年]]*(1+_xlfn.NORM.INV(RAND(),平均報酬率,平均標準差))</f>
        <v>219.24788898464033</v>
      </c>
      <c r="L783" s="2">
        <f ca="1">表格1[[#This Row],[第9年]]*(1+_xlfn.NORM.INV(RAND(),平均報酬率,平均標準差))</f>
        <v>250.69085526329573</v>
      </c>
    </row>
    <row r="784" spans="1:12" x14ac:dyDescent="0.25">
      <c r="A784" s="1">
        <v>756</v>
      </c>
      <c r="B784" s="1">
        <f t="shared" si="11"/>
        <v>100</v>
      </c>
      <c r="C784" s="2">
        <f ca="1">表格1[[#This Row],[期初]]*(1+_xlfn.NORM.INV(RAND(),平均報酬率,平均標準差))</f>
        <v>105.29342276494282</v>
      </c>
      <c r="D784" s="2">
        <f ca="1">表格1[[#This Row],[第1年]]*(1+_xlfn.NORM.INV(RAND(),平均報酬率,平均標準差))</f>
        <v>106.61706266882393</v>
      </c>
      <c r="E784" s="2">
        <f ca="1">表格1[[#This Row],[第2年]]*(1+_xlfn.NORM.INV(RAND(),平均報酬率,平均標準差))</f>
        <v>111.45177956424001</v>
      </c>
      <c r="F784" s="2">
        <f ca="1">表格1[[#This Row],[第3年]]*(1+_xlfn.NORM.INV(RAND(),平均報酬率,平均標準差))</f>
        <v>114.44908846828834</v>
      </c>
      <c r="G784" s="2">
        <f ca="1">表格1[[#This Row],[第4年]]*(1+_xlfn.NORM.INV(RAND(),平均報酬率,平均標準差))</f>
        <v>118.72167504415901</v>
      </c>
      <c r="H784" s="2">
        <f ca="1">表格1[[#This Row],[第5年]]*(1+_xlfn.NORM.INV(RAND(),平均報酬率,平均標準差))</f>
        <v>114.89422227581565</v>
      </c>
      <c r="I784" s="2">
        <f ca="1">表格1[[#This Row],[第6年]]*(1+_xlfn.NORM.INV(RAND(),平均報酬率,平均標準差))</f>
        <v>119.73533818121479</v>
      </c>
      <c r="J784" s="2">
        <f ca="1">表格1[[#This Row],[第7年]]*(1+_xlfn.NORM.INV(RAND(),平均報酬率,平均標準差))</f>
        <v>121.06451797913125</v>
      </c>
      <c r="K784" s="2">
        <f ca="1">表格1[[#This Row],[第8年]]*(1+_xlfn.NORM.INV(RAND(),平均報酬率,平均標準差))</f>
        <v>139.5769627979883</v>
      </c>
      <c r="L784" s="2">
        <f ca="1">表格1[[#This Row],[第9年]]*(1+_xlfn.NORM.INV(RAND(),平均報酬率,平均標準差))</f>
        <v>155.08243640671319</v>
      </c>
    </row>
    <row r="785" spans="1:12" x14ac:dyDescent="0.25">
      <c r="A785" s="1">
        <v>757</v>
      </c>
      <c r="B785" s="1">
        <f t="shared" si="11"/>
        <v>100</v>
      </c>
      <c r="C785" s="2">
        <f ca="1">表格1[[#This Row],[期初]]*(1+_xlfn.NORM.INV(RAND(),平均報酬率,平均標準差))</f>
        <v>114.05966735257071</v>
      </c>
      <c r="D785" s="2">
        <f ca="1">表格1[[#This Row],[第1年]]*(1+_xlfn.NORM.INV(RAND(),平均報酬率,平均標準差))</f>
        <v>136.9061702003074</v>
      </c>
      <c r="E785" s="2">
        <f ca="1">表格1[[#This Row],[第2年]]*(1+_xlfn.NORM.INV(RAND(),平均報酬率,平均標準差))</f>
        <v>131.21952300099832</v>
      </c>
      <c r="F785" s="2">
        <f ca="1">表格1[[#This Row],[第3年]]*(1+_xlfn.NORM.INV(RAND(),平均報酬率,平均標準差))</f>
        <v>128.57667351900878</v>
      </c>
      <c r="G785" s="2">
        <f ca="1">表格1[[#This Row],[第4年]]*(1+_xlfn.NORM.INV(RAND(),平均報酬率,平均標準差))</f>
        <v>155.54055538052953</v>
      </c>
      <c r="H785" s="2">
        <f ca="1">表格1[[#This Row],[第5年]]*(1+_xlfn.NORM.INV(RAND(),平均報酬率,平均標準差))</f>
        <v>164.48747965166925</v>
      </c>
      <c r="I785" s="2">
        <f ca="1">表格1[[#This Row],[第6年]]*(1+_xlfn.NORM.INV(RAND(),平均報酬率,平均標準差))</f>
        <v>181.60961173770144</v>
      </c>
      <c r="J785" s="2">
        <f ca="1">表格1[[#This Row],[第7年]]*(1+_xlfn.NORM.INV(RAND(),平均報酬率,平均標準差))</f>
        <v>189.05310127094529</v>
      </c>
      <c r="K785" s="2">
        <f ca="1">表格1[[#This Row],[第8年]]*(1+_xlfn.NORM.INV(RAND(),平均報酬率,平均標準差))</f>
        <v>195.57582943018085</v>
      </c>
      <c r="L785" s="2">
        <f ca="1">表格1[[#This Row],[第9年]]*(1+_xlfn.NORM.INV(RAND(),平均報酬率,平均標準差))</f>
        <v>201.20448047631035</v>
      </c>
    </row>
    <row r="786" spans="1:12" x14ac:dyDescent="0.25">
      <c r="A786" s="1">
        <v>758</v>
      </c>
      <c r="B786" s="1">
        <f t="shared" si="11"/>
        <v>100</v>
      </c>
      <c r="C786" s="2">
        <f ca="1">表格1[[#This Row],[期初]]*(1+_xlfn.NORM.INV(RAND(),平均報酬率,平均標準差))</f>
        <v>105.27252672648338</v>
      </c>
      <c r="D786" s="2">
        <f ca="1">表格1[[#This Row],[第1年]]*(1+_xlfn.NORM.INV(RAND(),平均報酬率,平均標準差))</f>
        <v>118.398154937729</v>
      </c>
      <c r="E786" s="2">
        <f ca="1">表格1[[#This Row],[第2年]]*(1+_xlfn.NORM.INV(RAND(),平均報酬率,平均標準差))</f>
        <v>115.78903814527372</v>
      </c>
      <c r="F786" s="2">
        <f ca="1">表格1[[#This Row],[第3年]]*(1+_xlfn.NORM.INV(RAND(),平均報酬率,平均標準差))</f>
        <v>119.72969954262533</v>
      </c>
      <c r="G786" s="2">
        <f ca="1">表格1[[#This Row],[第4年]]*(1+_xlfn.NORM.INV(RAND(),平均報酬率,平均標準差))</f>
        <v>128.38450420198421</v>
      </c>
      <c r="H786" s="2">
        <f ca="1">表格1[[#This Row],[第5年]]*(1+_xlfn.NORM.INV(RAND(),平均報酬率,平均標準差))</f>
        <v>151.67669643820162</v>
      </c>
      <c r="I786" s="2">
        <f ca="1">表格1[[#This Row],[第6年]]*(1+_xlfn.NORM.INV(RAND(),平均報酬率,平均標準差))</f>
        <v>168.71970461086019</v>
      </c>
      <c r="J786" s="2">
        <f ca="1">表格1[[#This Row],[第7年]]*(1+_xlfn.NORM.INV(RAND(),平均報酬率,平均標準差))</f>
        <v>173.47423018289501</v>
      </c>
      <c r="K786" s="2">
        <f ca="1">表格1[[#This Row],[第8年]]*(1+_xlfn.NORM.INV(RAND(),平均報酬率,平均標準差))</f>
        <v>161.56774265690945</v>
      </c>
      <c r="L786" s="2">
        <f ca="1">表格1[[#This Row],[第9年]]*(1+_xlfn.NORM.INV(RAND(),平均報酬率,平均標準差))</f>
        <v>178.03759054216505</v>
      </c>
    </row>
    <row r="787" spans="1:12" x14ac:dyDescent="0.25">
      <c r="A787" s="1">
        <v>759</v>
      </c>
      <c r="B787" s="1">
        <f t="shared" si="11"/>
        <v>100</v>
      </c>
      <c r="C787" s="2">
        <f ca="1">表格1[[#This Row],[期初]]*(1+_xlfn.NORM.INV(RAND(),平均報酬率,平均標準差))</f>
        <v>110.07771047972963</v>
      </c>
      <c r="D787" s="2">
        <f ca="1">表格1[[#This Row],[第1年]]*(1+_xlfn.NORM.INV(RAND(),平均報酬率,平均標準差))</f>
        <v>118.93100558690726</v>
      </c>
      <c r="E787" s="2">
        <f ca="1">表格1[[#This Row],[第2年]]*(1+_xlfn.NORM.INV(RAND(),平均報酬率,平均標準差))</f>
        <v>125.7699154983722</v>
      </c>
      <c r="F787" s="2">
        <f ca="1">表格1[[#This Row],[第3年]]*(1+_xlfn.NORM.INV(RAND(),平均報酬率,平均標準差))</f>
        <v>132.18594170019387</v>
      </c>
      <c r="G787" s="2">
        <f ca="1">表格1[[#This Row],[第4年]]*(1+_xlfn.NORM.INV(RAND(),平均報酬率,平均標準差))</f>
        <v>134.36525633629478</v>
      </c>
      <c r="H787" s="2">
        <f ca="1">表格1[[#This Row],[第5年]]*(1+_xlfn.NORM.INV(RAND(),平均報酬率,平均標準差))</f>
        <v>156.46572303010976</v>
      </c>
      <c r="I787" s="2">
        <f ca="1">表格1[[#This Row],[第6年]]*(1+_xlfn.NORM.INV(RAND(),平均報酬率,平均標準差))</f>
        <v>157.00070511773873</v>
      </c>
      <c r="J787" s="2">
        <f ca="1">表格1[[#This Row],[第7年]]*(1+_xlfn.NORM.INV(RAND(),平均報酬率,平均標準差))</f>
        <v>186.66449438846584</v>
      </c>
      <c r="K787" s="2">
        <f ca="1">表格1[[#This Row],[第8年]]*(1+_xlfn.NORM.INV(RAND(),平均報酬率,平均標準差))</f>
        <v>196.85924745930848</v>
      </c>
      <c r="L787" s="2">
        <f ca="1">表格1[[#This Row],[第9年]]*(1+_xlfn.NORM.INV(RAND(),平均報酬率,平均標準差))</f>
        <v>215.74570765312549</v>
      </c>
    </row>
    <row r="788" spans="1:12" x14ac:dyDescent="0.25">
      <c r="A788" s="1">
        <v>760</v>
      </c>
      <c r="B788" s="1">
        <f t="shared" si="11"/>
        <v>100</v>
      </c>
      <c r="C788" s="2">
        <f ca="1">表格1[[#This Row],[期初]]*(1+_xlfn.NORM.INV(RAND(),平均報酬率,平均標準差))</f>
        <v>100.85908578996721</v>
      </c>
      <c r="D788" s="2">
        <f ca="1">表格1[[#This Row],[第1年]]*(1+_xlfn.NORM.INV(RAND(),平均報酬率,平均標準差))</f>
        <v>109.1834832154088</v>
      </c>
      <c r="E788" s="2">
        <f ca="1">表格1[[#This Row],[第2年]]*(1+_xlfn.NORM.INV(RAND(),平均報酬率,平均標準差))</f>
        <v>112.88042113670134</v>
      </c>
      <c r="F788" s="2">
        <f ca="1">表格1[[#This Row],[第3年]]*(1+_xlfn.NORM.INV(RAND(),平均報酬率,平均標準差))</f>
        <v>127.02630728148738</v>
      </c>
      <c r="G788" s="2">
        <f ca="1">表格1[[#This Row],[第4年]]*(1+_xlfn.NORM.INV(RAND(),平均報酬率,平均標準差))</f>
        <v>130.30942912190758</v>
      </c>
      <c r="H788" s="2">
        <f ca="1">表格1[[#This Row],[第5年]]*(1+_xlfn.NORM.INV(RAND(),平均報酬率,平均標準差))</f>
        <v>135.52654560569471</v>
      </c>
      <c r="I788" s="2">
        <f ca="1">表格1[[#This Row],[第6年]]*(1+_xlfn.NORM.INV(RAND(),平均報酬率,平均標準差))</f>
        <v>147.90115336342947</v>
      </c>
      <c r="J788" s="2">
        <f ca="1">表格1[[#This Row],[第7年]]*(1+_xlfn.NORM.INV(RAND(),平均報酬率,平均標準差))</f>
        <v>164.46520790928801</v>
      </c>
      <c r="K788" s="2">
        <f ca="1">表格1[[#This Row],[第8年]]*(1+_xlfn.NORM.INV(RAND(),平均報酬率,平均標準差))</f>
        <v>166.00491266372819</v>
      </c>
      <c r="L788" s="2">
        <f ca="1">表格1[[#This Row],[第9年]]*(1+_xlfn.NORM.INV(RAND(),平均報酬率,平均標準差))</f>
        <v>172.49002334108644</v>
      </c>
    </row>
    <row r="789" spans="1:12" x14ac:dyDescent="0.25">
      <c r="A789" s="1">
        <v>761</v>
      </c>
      <c r="B789" s="1">
        <f t="shared" si="11"/>
        <v>100</v>
      </c>
      <c r="C789" s="2">
        <f ca="1">表格1[[#This Row],[期初]]*(1+_xlfn.NORM.INV(RAND(),平均報酬率,平均標準差))</f>
        <v>104.18021962141407</v>
      </c>
      <c r="D789" s="2">
        <f ca="1">表格1[[#This Row],[第1年]]*(1+_xlfn.NORM.INV(RAND(),平均報酬率,平均標準差))</f>
        <v>121.04878874212862</v>
      </c>
      <c r="E789" s="2">
        <f ca="1">表格1[[#This Row],[第2年]]*(1+_xlfn.NORM.INV(RAND(),平均報酬率,平均標準差))</f>
        <v>127.08103344067078</v>
      </c>
      <c r="F789" s="2">
        <f ca="1">表格1[[#This Row],[第3年]]*(1+_xlfn.NORM.INV(RAND(),平均報酬率,平均標準差))</f>
        <v>128.62023260400841</v>
      </c>
      <c r="G789" s="2">
        <f ca="1">表格1[[#This Row],[第4年]]*(1+_xlfn.NORM.INV(RAND(),平均報酬率,平均標準差))</f>
        <v>136.58942942035992</v>
      </c>
      <c r="H789" s="2">
        <f ca="1">表格1[[#This Row],[第5年]]*(1+_xlfn.NORM.INV(RAND(),平均報酬率,平均標準差))</f>
        <v>150.69386771603001</v>
      </c>
      <c r="I789" s="2">
        <f ca="1">表格1[[#This Row],[第6年]]*(1+_xlfn.NORM.INV(RAND(),平均報酬率,平均標準差))</f>
        <v>159.69167049965787</v>
      </c>
      <c r="J789" s="2">
        <f ca="1">表格1[[#This Row],[第7年]]*(1+_xlfn.NORM.INV(RAND(),平均報酬率,平均標準差))</f>
        <v>178.23864414942662</v>
      </c>
      <c r="K789" s="2">
        <f ca="1">表格1[[#This Row],[第8年]]*(1+_xlfn.NORM.INV(RAND(),平均報酬率,平均標準差))</f>
        <v>184.55618394284488</v>
      </c>
      <c r="L789" s="2">
        <f ca="1">表格1[[#This Row],[第9年]]*(1+_xlfn.NORM.INV(RAND(),平均報酬率,平均標準差))</f>
        <v>199.69150061066091</v>
      </c>
    </row>
    <row r="790" spans="1:12" x14ac:dyDescent="0.25">
      <c r="A790" s="1">
        <v>762</v>
      </c>
      <c r="B790" s="1">
        <f t="shared" si="11"/>
        <v>100</v>
      </c>
      <c r="C790" s="2">
        <f ca="1">表格1[[#This Row],[期初]]*(1+_xlfn.NORM.INV(RAND(),平均報酬率,平均標準差))</f>
        <v>109.81859135974292</v>
      </c>
      <c r="D790" s="2">
        <f ca="1">表格1[[#This Row],[第1年]]*(1+_xlfn.NORM.INV(RAND(),平均報酬率,平均標準差))</f>
        <v>127.36750710825793</v>
      </c>
      <c r="E790" s="2">
        <f ca="1">表格1[[#This Row],[第2年]]*(1+_xlfn.NORM.INV(RAND(),平均報酬率,平均標準差))</f>
        <v>135.57801552416456</v>
      </c>
      <c r="F790" s="2">
        <f ca="1">表格1[[#This Row],[第3年]]*(1+_xlfn.NORM.INV(RAND(),平均報酬率,平均標準差))</f>
        <v>154.15354290054219</v>
      </c>
      <c r="G790" s="2">
        <f ca="1">表格1[[#This Row],[第4年]]*(1+_xlfn.NORM.INV(RAND(),平均報酬率,平均標準差))</f>
        <v>159.52726723533598</v>
      </c>
      <c r="H790" s="2">
        <f ca="1">表格1[[#This Row],[第5年]]*(1+_xlfn.NORM.INV(RAND(),平均報酬率,平均標準差))</f>
        <v>168.81031199454017</v>
      </c>
      <c r="I790" s="2">
        <f ca="1">表格1[[#This Row],[第6年]]*(1+_xlfn.NORM.INV(RAND(),平均報酬率,平均標準差))</f>
        <v>174.36553929368119</v>
      </c>
      <c r="J790" s="2">
        <f ca="1">表格1[[#This Row],[第7年]]*(1+_xlfn.NORM.INV(RAND(),平均報酬率,平均標準差))</f>
        <v>172.3017240483413</v>
      </c>
      <c r="K790" s="2">
        <f ca="1">表格1[[#This Row],[第8年]]*(1+_xlfn.NORM.INV(RAND(),平均報酬率,平均標準差))</f>
        <v>200.76098639908398</v>
      </c>
      <c r="L790" s="2">
        <f ca="1">表格1[[#This Row],[第9年]]*(1+_xlfn.NORM.INV(RAND(),平均報酬率,平均標準差))</f>
        <v>210.11625513254864</v>
      </c>
    </row>
    <row r="791" spans="1:12" x14ac:dyDescent="0.25">
      <c r="A791" s="1">
        <v>763</v>
      </c>
      <c r="B791" s="1">
        <f t="shared" si="11"/>
        <v>100</v>
      </c>
      <c r="C791" s="2">
        <f ca="1">表格1[[#This Row],[期初]]*(1+_xlfn.NORM.INV(RAND(),平均報酬率,平均標準差))</f>
        <v>115.97258427527576</v>
      </c>
      <c r="D791" s="2">
        <f ca="1">表格1[[#This Row],[第1年]]*(1+_xlfn.NORM.INV(RAND(),平均報酬率,平均標準差))</f>
        <v>114.19459708234341</v>
      </c>
      <c r="E791" s="2">
        <f ca="1">表格1[[#This Row],[第2年]]*(1+_xlfn.NORM.INV(RAND(),平均報酬率,平均標準差))</f>
        <v>113.62863353403317</v>
      </c>
      <c r="F791" s="2">
        <f ca="1">表格1[[#This Row],[第3年]]*(1+_xlfn.NORM.INV(RAND(),平均報酬率,平均標準差))</f>
        <v>119.51423878587325</v>
      </c>
      <c r="G791" s="2">
        <f ca="1">表格1[[#This Row],[第4年]]*(1+_xlfn.NORM.INV(RAND(),平均報酬率,平均標準差))</f>
        <v>130.33586621923473</v>
      </c>
      <c r="H791" s="2">
        <f ca="1">表格1[[#This Row],[第5年]]*(1+_xlfn.NORM.INV(RAND(),平均報酬率,平均標準差))</f>
        <v>147.78257665985814</v>
      </c>
      <c r="I791" s="2">
        <f ca="1">表格1[[#This Row],[第6年]]*(1+_xlfn.NORM.INV(RAND(),平均報酬率,平均標準差))</f>
        <v>159.53948128502503</v>
      </c>
      <c r="J791" s="2">
        <f ca="1">表格1[[#This Row],[第7年]]*(1+_xlfn.NORM.INV(RAND(),平均報酬率,平均標準差))</f>
        <v>181.48220624001405</v>
      </c>
      <c r="K791" s="2">
        <f ca="1">表格1[[#This Row],[第8年]]*(1+_xlfn.NORM.INV(RAND(),平均報酬率,平均標準差))</f>
        <v>216.13294274242278</v>
      </c>
      <c r="L791" s="2">
        <f ca="1">表格1[[#This Row],[第9年]]*(1+_xlfn.NORM.INV(RAND(),平均報酬率,平均標準差))</f>
        <v>224.35520952535447</v>
      </c>
    </row>
    <row r="792" spans="1:12" x14ac:dyDescent="0.25">
      <c r="A792" s="1">
        <v>764</v>
      </c>
      <c r="B792" s="1">
        <f t="shared" si="11"/>
        <v>100</v>
      </c>
      <c r="C792" s="2">
        <f ca="1">表格1[[#This Row],[期初]]*(1+_xlfn.NORM.INV(RAND(),平均報酬率,平均標準差))</f>
        <v>105.27966782333623</v>
      </c>
      <c r="D792" s="2">
        <f ca="1">表格1[[#This Row],[第1年]]*(1+_xlfn.NORM.INV(RAND(),平均報酬率,平均標準差))</f>
        <v>118.4572447082396</v>
      </c>
      <c r="E792" s="2">
        <f ca="1">表格1[[#This Row],[第2年]]*(1+_xlfn.NORM.INV(RAND(),平均報酬率,平均標準差))</f>
        <v>127.57942578587176</v>
      </c>
      <c r="F792" s="2">
        <f ca="1">表格1[[#This Row],[第3年]]*(1+_xlfn.NORM.INV(RAND(),平均報酬率,平均標準差))</f>
        <v>136.47421843813586</v>
      </c>
      <c r="G792" s="2">
        <f ca="1">表格1[[#This Row],[第4年]]*(1+_xlfn.NORM.INV(RAND(),平均報酬率,平均標準差))</f>
        <v>141.99309492581196</v>
      </c>
      <c r="H792" s="2">
        <f ca="1">表格1[[#This Row],[第5年]]*(1+_xlfn.NORM.INV(RAND(),平均報酬率,平均標準差))</f>
        <v>146.15638788030617</v>
      </c>
      <c r="I792" s="2">
        <f ca="1">表格1[[#This Row],[第6年]]*(1+_xlfn.NORM.INV(RAND(),平均報酬率,平均標準差))</f>
        <v>142.73960668479572</v>
      </c>
      <c r="J792" s="2">
        <f ca="1">表格1[[#This Row],[第7年]]*(1+_xlfn.NORM.INV(RAND(),平均報酬率,平均標準差))</f>
        <v>157.03669657863941</v>
      </c>
      <c r="K792" s="2">
        <f ca="1">表格1[[#This Row],[第8年]]*(1+_xlfn.NORM.INV(RAND(),平均報酬率,平均標準差))</f>
        <v>169.2064153116533</v>
      </c>
      <c r="L792" s="2">
        <f ca="1">表格1[[#This Row],[第9年]]*(1+_xlfn.NORM.INV(RAND(),平均報酬率,平均標準差))</f>
        <v>195.72275362068413</v>
      </c>
    </row>
    <row r="793" spans="1:12" x14ac:dyDescent="0.25">
      <c r="A793" s="1">
        <v>765</v>
      </c>
      <c r="B793" s="1">
        <f t="shared" si="11"/>
        <v>100</v>
      </c>
      <c r="C793" s="2">
        <f ca="1">表格1[[#This Row],[期初]]*(1+_xlfn.NORM.INV(RAND(),平均報酬率,平均標準差))</f>
        <v>115.377102467211</v>
      </c>
      <c r="D793" s="2">
        <f ca="1">表格1[[#This Row],[第1年]]*(1+_xlfn.NORM.INV(RAND(),平均報酬率,平均標準差))</f>
        <v>119.8025877625531</v>
      </c>
      <c r="E793" s="2">
        <f ca="1">表格1[[#This Row],[第2年]]*(1+_xlfn.NORM.INV(RAND(),平均報酬率,平均標準差))</f>
        <v>147.05398222646329</v>
      </c>
      <c r="F793" s="2">
        <f ca="1">表格1[[#This Row],[第3年]]*(1+_xlfn.NORM.INV(RAND(),平均報酬率,平均標準差))</f>
        <v>159.44571579291292</v>
      </c>
      <c r="G793" s="2">
        <f ca="1">表格1[[#This Row],[第4年]]*(1+_xlfn.NORM.INV(RAND(),平均報酬率,平均標準差))</f>
        <v>174.00218252907342</v>
      </c>
      <c r="H793" s="2">
        <f ca="1">表格1[[#This Row],[第5年]]*(1+_xlfn.NORM.INV(RAND(),平均報酬率,平均標準差))</f>
        <v>201.35141277998895</v>
      </c>
      <c r="I793" s="2">
        <f ca="1">表格1[[#This Row],[第6年]]*(1+_xlfn.NORM.INV(RAND(),平均報酬率,平均標準差))</f>
        <v>218.72495061233505</v>
      </c>
      <c r="J793" s="2">
        <f ca="1">表格1[[#This Row],[第7年]]*(1+_xlfn.NORM.INV(RAND(),平均報酬率,平均標準差))</f>
        <v>220.69335279536821</v>
      </c>
      <c r="K793" s="2">
        <f ca="1">表格1[[#This Row],[第8年]]*(1+_xlfn.NORM.INV(RAND(),平均報酬率,平均標準差))</f>
        <v>236.49900276572311</v>
      </c>
      <c r="L793" s="2">
        <f ca="1">表格1[[#This Row],[第9年]]*(1+_xlfn.NORM.INV(RAND(),平均報酬率,平均標準差))</f>
        <v>257.09143297015771</v>
      </c>
    </row>
    <row r="794" spans="1:12" x14ac:dyDescent="0.25">
      <c r="A794" s="1">
        <v>766</v>
      </c>
      <c r="B794" s="1">
        <f t="shared" si="11"/>
        <v>100</v>
      </c>
      <c r="C794" s="2">
        <f ca="1">表格1[[#This Row],[期初]]*(1+_xlfn.NORM.INV(RAND(),平均報酬率,平均標準差))</f>
        <v>105.35970579430831</v>
      </c>
      <c r="D794" s="2">
        <f ca="1">表格1[[#This Row],[第1年]]*(1+_xlfn.NORM.INV(RAND(),平均報酬率,平均標準差))</f>
        <v>105.98228659280005</v>
      </c>
      <c r="E794" s="2">
        <f ca="1">表格1[[#This Row],[第2年]]*(1+_xlfn.NORM.INV(RAND(),平均報酬率,平均標準差))</f>
        <v>120.37773906645458</v>
      </c>
      <c r="F794" s="2">
        <f ca="1">表格1[[#This Row],[第3年]]*(1+_xlfn.NORM.INV(RAND(),平均報酬率,平均標準差))</f>
        <v>118.30710880456064</v>
      </c>
      <c r="G794" s="2">
        <f ca="1">表格1[[#This Row],[第4年]]*(1+_xlfn.NORM.INV(RAND(),平均報酬率,平均標準差))</f>
        <v>121.31017670018656</v>
      </c>
      <c r="H794" s="2">
        <f ca="1">表格1[[#This Row],[第5年]]*(1+_xlfn.NORM.INV(RAND(),平均報酬率,平均標準差))</f>
        <v>132.13967925118683</v>
      </c>
      <c r="I794" s="2">
        <f ca="1">表格1[[#This Row],[第6年]]*(1+_xlfn.NORM.INV(RAND(),平均報酬率,平均標準差))</f>
        <v>134.47103791066073</v>
      </c>
      <c r="J794" s="2">
        <f ca="1">表格1[[#This Row],[第7年]]*(1+_xlfn.NORM.INV(RAND(),平均報酬率,平均標準差))</f>
        <v>133.00976863637032</v>
      </c>
      <c r="K794" s="2">
        <f ca="1">表格1[[#This Row],[第8年]]*(1+_xlfn.NORM.INV(RAND(),平均報酬率,平均標準差))</f>
        <v>145.02455061328754</v>
      </c>
      <c r="L794" s="2">
        <f ca="1">表格1[[#This Row],[第9年]]*(1+_xlfn.NORM.INV(RAND(),平均報酬率,平均標準差))</f>
        <v>145.96488410417905</v>
      </c>
    </row>
    <row r="795" spans="1:12" x14ac:dyDescent="0.25">
      <c r="A795" s="1">
        <v>767</v>
      </c>
      <c r="B795" s="1">
        <f t="shared" si="11"/>
        <v>100</v>
      </c>
      <c r="C795" s="2">
        <f ca="1">表格1[[#This Row],[期初]]*(1+_xlfn.NORM.INV(RAND(),平均報酬率,平均標準差))</f>
        <v>100.5618006013953</v>
      </c>
      <c r="D795" s="2">
        <f ca="1">表格1[[#This Row],[第1年]]*(1+_xlfn.NORM.INV(RAND(),平均報酬率,平均標準差))</f>
        <v>104.67902331952686</v>
      </c>
      <c r="E795" s="2">
        <f ca="1">表格1[[#This Row],[第2年]]*(1+_xlfn.NORM.INV(RAND(),平均報酬率,平均標準差))</f>
        <v>119.70981462594293</v>
      </c>
      <c r="F795" s="2">
        <f ca="1">表格1[[#This Row],[第3年]]*(1+_xlfn.NORM.INV(RAND(),平均報酬率,平均標準差))</f>
        <v>132.28786232423752</v>
      </c>
      <c r="G795" s="2">
        <f ca="1">表格1[[#This Row],[第4年]]*(1+_xlfn.NORM.INV(RAND(),平均報酬率,平均標準差))</f>
        <v>147.92718728829178</v>
      </c>
      <c r="H795" s="2">
        <f ca="1">表格1[[#This Row],[第5年]]*(1+_xlfn.NORM.INV(RAND(),平均報酬率,平均標準差))</f>
        <v>160.55632952790404</v>
      </c>
      <c r="I795" s="2">
        <f ca="1">表格1[[#This Row],[第6年]]*(1+_xlfn.NORM.INV(RAND(),平均報酬率,平均標準差))</f>
        <v>179.08878112963012</v>
      </c>
      <c r="J795" s="2">
        <f ca="1">表格1[[#This Row],[第7年]]*(1+_xlfn.NORM.INV(RAND(),平均報酬率,平均標準差))</f>
        <v>193.43341961363137</v>
      </c>
      <c r="K795" s="2">
        <f ca="1">表格1[[#This Row],[第8年]]*(1+_xlfn.NORM.INV(RAND(),平均報酬率,平均標準差))</f>
        <v>218.83634302232466</v>
      </c>
      <c r="L795" s="2">
        <f ca="1">表格1[[#This Row],[第9年]]*(1+_xlfn.NORM.INV(RAND(),平均報酬率,平均標準差))</f>
        <v>225.85342995004663</v>
      </c>
    </row>
    <row r="796" spans="1:12" x14ac:dyDescent="0.25">
      <c r="A796" s="1">
        <v>768</v>
      </c>
      <c r="B796" s="1">
        <f t="shared" si="11"/>
        <v>100</v>
      </c>
      <c r="C796" s="2">
        <f ca="1">表格1[[#This Row],[期初]]*(1+_xlfn.NORM.INV(RAND(),平均報酬率,平均標準差))</f>
        <v>108.81449517050645</v>
      </c>
      <c r="D796" s="2">
        <f ca="1">表格1[[#This Row],[第1年]]*(1+_xlfn.NORM.INV(RAND(),平均報酬率,平均標準差))</f>
        <v>116.81383475858561</v>
      </c>
      <c r="E796" s="2">
        <f ca="1">表格1[[#This Row],[第2年]]*(1+_xlfn.NORM.INV(RAND(),平均報酬率,平均標準差))</f>
        <v>116.83858581304804</v>
      </c>
      <c r="F796" s="2">
        <f ca="1">表格1[[#This Row],[第3年]]*(1+_xlfn.NORM.INV(RAND(),平均報酬率,平均標準差))</f>
        <v>112.09882545392475</v>
      </c>
      <c r="G796" s="2">
        <f ca="1">表格1[[#This Row],[第4年]]*(1+_xlfn.NORM.INV(RAND(),平均報酬率,平均標準差))</f>
        <v>118.77993486324898</v>
      </c>
      <c r="H796" s="2">
        <f ca="1">表格1[[#This Row],[第5年]]*(1+_xlfn.NORM.INV(RAND(),平均報酬率,平均標準差))</f>
        <v>115.57833766309619</v>
      </c>
      <c r="I796" s="2">
        <f ca="1">表格1[[#This Row],[第6年]]*(1+_xlfn.NORM.INV(RAND(),平均報酬率,平均標準差))</f>
        <v>121.22393663746482</v>
      </c>
      <c r="J796" s="2">
        <f ca="1">表格1[[#This Row],[第7年]]*(1+_xlfn.NORM.INV(RAND(),平均報酬率,平均標準差))</f>
        <v>130.39096010091009</v>
      </c>
      <c r="K796" s="2">
        <f ca="1">表格1[[#This Row],[第8年]]*(1+_xlfn.NORM.INV(RAND(),平均報酬率,平均標準差))</f>
        <v>149.35294593003613</v>
      </c>
      <c r="L796" s="2">
        <f ca="1">表格1[[#This Row],[第9年]]*(1+_xlfn.NORM.INV(RAND(),平均報酬率,平均標準差))</f>
        <v>177.85844153532508</v>
      </c>
    </row>
    <row r="797" spans="1:12" x14ac:dyDescent="0.25">
      <c r="A797" s="1">
        <v>769</v>
      </c>
      <c r="B797" s="1">
        <f t="shared" ref="B797:B860" si="12">投入金額</f>
        <v>100</v>
      </c>
      <c r="C797" s="2">
        <f ca="1">表格1[[#This Row],[期初]]*(1+_xlfn.NORM.INV(RAND(),平均報酬率,平均標準差))</f>
        <v>109.00533403192883</v>
      </c>
      <c r="D797" s="2">
        <f ca="1">表格1[[#This Row],[第1年]]*(1+_xlfn.NORM.INV(RAND(),平均報酬率,平均標準差))</f>
        <v>112.33153380243455</v>
      </c>
      <c r="E797" s="2">
        <f ca="1">表格1[[#This Row],[第2年]]*(1+_xlfn.NORM.INV(RAND(),平均報酬率,平均標準差))</f>
        <v>123.13442049862795</v>
      </c>
      <c r="F797" s="2">
        <f ca="1">表格1[[#This Row],[第3年]]*(1+_xlfn.NORM.INV(RAND(),平均報酬率,平均標準差))</f>
        <v>142.38694501485796</v>
      </c>
      <c r="G797" s="2">
        <f ca="1">表格1[[#This Row],[第4年]]*(1+_xlfn.NORM.INV(RAND(),平均報酬率,平均標準差))</f>
        <v>157.48356832348239</v>
      </c>
      <c r="H797" s="2">
        <f ca="1">表格1[[#This Row],[第5年]]*(1+_xlfn.NORM.INV(RAND(),平均報酬率,平均標準差))</f>
        <v>155.35801447355553</v>
      </c>
      <c r="I797" s="2">
        <f ca="1">表格1[[#This Row],[第6年]]*(1+_xlfn.NORM.INV(RAND(),平均報酬率,平均標準差))</f>
        <v>175.71177677202584</v>
      </c>
      <c r="J797" s="2">
        <f ca="1">表格1[[#This Row],[第7年]]*(1+_xlfn.NORM.INV(RAND(),平均報酬率,平均標準差))</f>
        <v>187.96104952444651</v>
      </c>
      <c r="K797" s="2">
        <f ca="1">表格1[[#This Row],[第8年]]*(1+_xlfn.NORM.INV(RAND(),平均報酬率,平均標準差))</f>
        <v>204.70397275234177</v>
      </c>
      <c r="L797" s="2">
        <f ca="1">表格1[[#This Row],[第9年]]*(1+_xlfn.NORM.INV(RAND(),平均報酬率,平均標準差))</f>
        <v>224.39392801538645</v>
      </c>
    </row>
    <row r="798" spans="1:12" x14ac:dyDescent="0.25">
      <c r="A798" s="1">
        <v>770</v>
      </c>
      <c r="B798" s="1">
        <f t="shared" si="12"/>
        <v>100</v>
      </c>
      <c r="C798" s="2">
        <f ca="1">表格1[[#This Row],[期初]]*(1+_xlfn.NORM.INV(RAND(),平均報酬率,平均標準差))</f>
        <v>107.81483547829771</v>
      </c>
      <c r="D798" s="2">
        <f ca="1">表格1[[#This Row],[第1年]]*(1+_xlfn.NORM.INV(RAND(),平均報酬率,平均標準差))</f>
        <v>110.05664993988619</v>
      </c>
      <c r="E798" s="2">
        <f ca="1">表格1[[#This Row],[第2年]]*(1+_xlfn.NORM.INV(RAND(),平均報酬率,平均標準差))</f>
        <v>118.19497251707384</v>
      </c>
      <c r="F798" s="2">
        <f ca="1">表格1[[#This Row],[第3年]]*(1+_xlfn.NORM.INV(RAND(),平均報酬率,平均標準差))</f>
        <v>136.57214746763157</v>
      </c>
      <c r="G798" s="2">
        <f ca="1">表格1[[#This Row],[第4年]]*(1+_xlfn.NORM.INV(RAND(),平均報酬率,平均標準差))</f>
        <v>159.51686895223372</v>
      </c>
      <c r="H798" s="2">
        <f ca="1">表格1[[#This Row],[第5年]]*(1+_xlfn.NORM.INV(RAND(),平均報酬率,平均標準差))</f>
        <v>169.56570070637778</v>
      </c>
      <c r="I798" s="2">
        <f ca="1">表格1[[#This Row],[第6年]]*(1+_xlfn.NORM.INV(RAND(),平均報酬率,平均標準差))</f>
        <v>190.93734857060926</v>
      </c>
      <c r="J798" s="2">
        <f ca="1">表格1[[#This Row],[第7年]]*(1+_xlfn.NORM.INV(RAND(),平均報酬率,平均標準差))</f>
        <v>212.77655976289449</v>
      </c>
      <c r="K798" s="2">
        <f ca="1">表格1[[#This Row],[第8年]]*(1+_xlfn.NORM.INV(RAND(),平均報酬率,平均標準差))</f>
        <v>216.64213994145388</v>
      </c>
      <c r="L798" s="2">
        <f ca="1">表格1[[#This Row],[第9年]]*(1+_xlfn.NORM.INV(RAND(),平均報酬率,平均標準差))</f>
        <v>226.35266200710103</v>
      </c>
    </row>
    <row r="799" spans="1:12" x14ac:dyDescent="0.25">
      <c r="A799" s="1">
        <v>771</v>
      </c>
      <c r="B799" s="1">
        <f t="shared" si="12"/>
        <v>100</v>
      </c>
      <c r="C799" s="2">
        <f ca="1">表格1[[#This Row],[期初]]*(1+_xlfn.NORM.INV(RAND(),平均報酬率,平均標準差))</f>
        <v>104.7902047044347</v>
      </c>
      <c r="D799" s="2">
        <f ca="1">表格1[[#This Row],[第1年]]*(1+_xlfn.NORM.INV(RAND(),平均報酬率,平均標準差))</f>
        <v>112.7163694787809</v>
      </c>
      <c r="E799" s="2">
        <f ca="1">表格1[[#This Row],[第2年]]*(1+_xlfn.NORM.INV(RAND(),平均報酬率,平均標準差))</f>
        <v>123.08575032429864</v>
      </c>
      <c r="F799" s="2">
        <f ca="1">表格1[[#This Row],[第3年]]*(1+_xlfn.NORM.INV(RAND(),平均報酬率,平均標準差))</f>
        <v>118.85249474066451</v>
      </c>
      <c r="G799" s="2">
        <f ca="1">表格1[[#This Row],[第4年]]*(1+_xlfn.NORM.INV(RAND(),平均報酬率,平均標準差))</f>
        <v>130.70783323262859</v>
      </c>
      <c r="H799" s="2">
        <f ca="1">表格1[[#This Row],[第5年]]*(1+_xlfn.NORM.INV(RAND(),平均報酬率,平均標準差))</f>
        <v>133.0299801033448</v>
      </c>
      <c r="I799" s="2">
        <f ca="1">表格1[[#This Row],[第6年]]*(1+_xlfn.NORM.INV(RAND(),平均報酬率,平均標準差))</f>
        <v>147.12198606975727</v>
      </c>
      <c r="J799" s="2">
        <f ca="1">表格1[[#This Row],[第7年]]*(1+_xlfn.NORM.INV(RAND(),平均報酬率,平均標準差))</f>
        <v>154.93189799155581</v>
      </c>
      <c r="K799" s="2">
        <f ca="1">表格1[[#This Row],[第8年]]*(1+_xlfn.NORM.INV(RAND(),平均報酬率,平均標準差))</f>
        <v>162.35968759187068</v>
      </c>
      <c r="L799" s="2">
        <f ca="1">表格1[[#This Row],[第9年]]*(1+_xlfn.NORM.INV(RAND(),平均報酬率,平均標準差))</f>
        <v>162.9873462740226</v>
      </c>
    </row>
    <row r="800" spans="1:12" x14ac:dyDescent="0.25">
      <c r="A800" s="1">
        <v>772</v>
      </c>
      <c r="B800" s="1">
        <f t="shared" si="12"/>
        <v>100</v>
      </c>
      <c r="C800" s="2">
        <f ca="1">表格1[[#This Row],[期初]]*(1+_xlfn.NORM.INV(RAND(),平均報酬率,平均標準差))</f>
        <v>109.8677707423533</v>
      </c>
      <c r="D800" s="2">
        <f ca="1">表格1[[#This Row],[第1年]]*(1+_xlfn.NORM.INV(RAND(),平均報酬率,平均標準差))</f>
        <v>117.4379537471326</v>
      </c>
      <c r="E800" s="2">
        <f ca="1">表格1[[#This Row],[第2年]]*(1+_xlfn.NORM.INV(RAND(),平均報酬率,平均標準差))</f>
        <v>130.76432237559362</v>
      </c>
      <c r="F800" s="2">
        <f ca="1">表格1[[#This Row],[第3年]]*(1+_xlfn.NORM.INV(RAND(),平均報酬率,平均標準差))</f>
        <v>125.43444439441112</v>
      </c>
      <c r="G800" s="2">
        <f ca="1">表格1[[#This Row],[第4年]]*(1+_xlfn.NORM.INV(RAND(),平均報酬率,平均標準差))</f>
        <v>139.61719885364425</v>
      </c>
      <c r="H800" s="2">
        <f ca="1">表格1[[#This Row],[第5年]]*(1+_xlfn.NORM.INV(RAND(),平均報酬率,平均標準差))</f>
        <v>140.55781949912108</v>
      </c>
      <c r="I800" s="2">
        <f ca="1">表格1[[#This Row],[第6年]]*(1+_xlfn.NORM.INV(RAND(),平均報酬率,平均標準差))</f>
        <v>151.20926197816235</v>
      </c>
      <c r="J800" s="2">
        <f ca="1">表格1[[#This Row],[第7年]]*(1+_xlfn.NORM.INV(RAND(),平均報酬率,平均標準差))</f>
        <v>147.50570936821128</v>
      </c>
      <c r="K800" s="2">
        <f ca="1">表格1[[#This Row],[第8年]]*(1+_xlfn.NORM.INV(RAND(),平均報酬率,平均標準差))</f>
        <v>162.1823873305095</v>
      </c>
      <c r="L800" s="2">
        <f ca="1">表格1[[#This Row],[第9年]]*(1+_xlfn.NORM.INV(RAND(),平均報酬率,平均標準差))</f>
        <v>176.35582734343421</v>
      </c>
    </row>
    <row r="801" spans="1:12" x14ac:dyDescent="0.25">
      <c r="A801" s="1">
        <v>773</v>
      </c>
      <c r="B801" s="1">
        <f t="shared" si="12"/>
        <v>100</v>
      </c>
      <c r="C801" s="2">
        <f ca="1">表格1[[#This Row],[期初]]*(1+_xlfn.NORM.INV(RAND(),平均報酬率,平均標準差))</f>
        <v>121.16897374757329</v>
      </c>
      <c r="D801" s="2">
        <f ca="1">表格1[[#This Row],[第1年]]*(1+_xlfn.NORM.INV(RAND(),平均報酬率,平均標準差))</f>
        <v>133.24325920235023</v>
      </c>
      <c r="E801" s="2">
        <f ca="1">表格1[[#This Row],[第2年]]*(1+_xlfn.NORM.INV(RAND(),平均報酬率,平均標準差))</f>
        <v>146.22033921075857</v>
      </c>
      <c r="F801" s="2">
        <f ca="1">表格1[[#This Row],[第3年]]*(1+_xlfn.NORM.INV(RAND(),平均報酬率,平均標準差))</f>
        <v>169.46554267553327</v>
      </c>
      <c r="G801" s="2">
        <f ca="1">表格1[[#This Row],[第4年]]*(1+_xlfn.NORM.INV(RAND(),平均報酬率,平均標準差))</f>
        <v>175.8433524043339</v>
      </c>
      <c r="H801" s="2">
        <f ca="1">表格1[[#This Row],[第5年]]*(1+_xlfn.NORM.INV(RAND(),平均報酬率,平均標準差))</f>
        <v>176.323830689998</v>
      </c>
      <c r="I801" s="2">
        <f ca="1">表格1[[#This Row],[第6年]]*(1+_xlfn.NORM.INV(RAND(),平均報酬率,平均標準差))</f>
        <v>182.54461277508986</v>
      </c>
      <c r="J801" s="2">
        <f ca="1">表格1[[#This Row],[第7年]]*(1+_xlfn.NORM.INV(RAND(),平均報酬率,平均標準差))</f>
        <v>204.54496152894441</v>
      </c>
      <c r="K801" s="2">
        <f ca="1">表格1[[#This Row],[第8年]]*(1+_xlfn.NORM.INV(RAND(),平均報酬率,平均標準差))</f>
        <v>212.82297480971647</v>
      </c>
      <c r="L801" s="2">
        <f ca="1">表格1[[#This Row],[第9年]]*(1+_xlfn.NORM.INV(RAND(),平均報酬率,平均標準差))</f>
        <v>210.71602359547185</v>
      </c>
    </row>
    <row r="802" spans="1:12" x14ac:dyDescent="0.25">
      <c r="A802" s="1">
        <v>774</v>
      </c>
      <c r="B802" s="1">
        <f t="shared" si="12"/>
        <v>100</v>
      </c>
      <c r="C802" s="2">
        <f ca="1">表格1[[#This Row],[期初]]*(1+_xlfn.NORM.INV(RAND(),平均報酬率,平均標準差))</f>
        <v>106.95077485207941</v>
      </c>
      <c r="D802" s="2">
        <f ca="1">表格1[[#This Row],[第1年]]*(1+_xlfn.NORM.INV(RAND(),平均報酬率,平均標準差))</f>
        <v>108.3189262208746</v>
      </c>
      <c r="E802" s="2">
        <f ca="1">表格1[[#This Row],[第2年]]*(1+_xlfn.NORM.INV(RAND(),平均報酬率,平均標準差))</f>
        <v>115.07050485619294</v>
      </c>
      <c r="F802" s="2">
        <f ca="1">表格1[[#This Row],[第3年]]*(1+_xlfn.NORM.INV(RAND(),平均報酬率,平均標準差))</f>
        <v>127.22803565585814</v>
      </c>
      <c r="G802" s="2">
        <f ca="1">表格1[[#This Row],[第4年]]*(1+_xlfn.NORM.INV(RAND(),平均報酬率,平均標準差))</f>
        <v>135.32157758357411</v>
      </c>
      <c r="H802" s="2">
        <f ca="1">表格1[[#This Row],[第5年]]*(1+_xlfn.NORM.INV(RAND(),平均報酬率,平均標準差))</f>
        <v>139.71554561222359</v>
      </c>
      <c r="I802" s="2">
        <f ca="1">表格1[[#This Row],[第6年]]*(1+_xlfn.NORM.INV(RAND(),平均報酬率,平均標準差))</f>
        <v>168.26509106506538</v>
      </c>
      <c r="J802" s="2">
        <f ca="1">表格1[[#This Row],[第7年]]*(1+_xlfn.NORM.INV(RAND(),平均報酬率,平均標準差))</f>
        <v>184.81442508536443</v>
      </c>
      <c r="K802" s="2">
        <f ca="1">表格1[[#This Row],[第8年]]*(1+_xlfn.NORM.INV(RAND(),平均報酬率,平均標準差))</f>
        <v>193.08197788009966</v>
      </c>
      <c r="L802" s="2">
        <f ca="1">表格1[[#This Row],[第9年]]*(1+_xlfn.NORM.INV(RAND(),平均報酬率,平均標準差))</f>
        <v>204.15847740746781</v>
      </c>
    </row>
    <row r="803" spans="1:12" x14ac:dyDescent="0.25">
      <c r="A803" s="1">
        <v>775</v>
      </c>
      <c r="B803" s="1">
        <f t="shared" si="12"/>
        <v>100</v>
      </c>
      <c r="C803" s="2">
        <f ca="1">表格1[[#This Row],[期初]]*(1+_xlfn.NORM.INV(RAND(),平均報酬率,平均標準差))</f>
        <v>107.20087339985021</v>
      </c>
      <c r="D803" s="2">
        <f ca="1">表格1[[#This Row],[第1年]]*(1+_xlfn.NORM.INV(RAND(),平均報酬率,平均標準差))</f>
        <v>120.5124753707683</v>
      </c>
      <c r="E803" s="2">
        <f ca="1">表格1[[#This Row],[第2年]]*(1+_xlfn.NORM.INV(RAND(),平均報酬率,平均標準差))</f>
        <v>130.21257840777878</v>
      </c>
      <c r="F803" s="2">
        <f ca="1">表格1[[#This Row],[第3年]]*(1+_xlfn.NORM.INV(RAND(),平均報酬率,平均標準差))</f>
        <v>145.80909253786245</v>
      </c>
      <c r="G803" s="2">
        <f ca="1">表格1[[#This Row],[第4年]]*(1+_xlfn.NORM.INV(RAND(),平均報酬率,平均標準差))</f>
        <v>162.95713247512364</v>
      </c>
      <c r="H803" s="2">
        <f ca="1">表格1[[#This Row],[第5年]]*(1+_xlfn.NORM.INV(RAND(),平均報酬率,平均標準差))</f>
        <v>174.72623939628457</v>
      </c>
      <c r="I803" s="2">
        <f ca="1">表格1[[#This Row],[第6年]]*(1+_xlfn.NORM.INV(RAND(),平均報酬率,平均標準差))</f>
        <v>181.17762441668151</v>
      </c>
      <c r="J803" s="2">
        <f ca="1">表格1[[#This Row],[第7年]]*(1+_xlfn.NORM.INV(RAND(),平均報酬率,平均標準差))</f>
        <v>200.41838502461701</v>
      </c>
      <c r="K803" s="2">
        <f ca="1">表格1[[#This Row],[第8年]]*(1+_xlfn.NORM.INV(RAND(),平均報酬率,平均標準差))</f>
        <v>224.02228345407525</v>
      </c>
      <c r="L803" s="2">
        <f ca="1">表格1[[#This Row],[第9年]]*(1+_xlfn.NORM.INV(RAND(),平均報酬率,平均標準差))</f>
        <v>250.31045475949111</v>
      </c>
    </row>
    <row r="804" spans="1:12" x14ac:dyDescent="0.25">
      <c r="A804" s="1">
        <v>776</v>
      </c>
      <c r="B804" s="1">
        <f t="shared" si="12"/>
        <v>100</v>
      </c>
      <c r="C804" s="2">
        <f ca="1">表格1[[#This Row],[期初]]*(1+_xlfn.NORM.INV(RAND(),平均報酬率,平均標準差))</f>
        <v>104.6648313178605</v>
      </c>
      <c r="D804" s="2">
        <f ca="1">表格1[[#This Row],[第1年]]*(1+_xlfn.NORM.INV(RAND(),平均報酬率,平均標準差))</f>
        <v>120.14242039152809</v>
      </c>
      <c r="E804" s="2">
        <f ca="1">表格1[[#This Row],[第2年]]*(1+_xlfn.NORM.INV(RAND(),平均報酬率,平均標準差))</f>
        <v>132.83364928396077</v>
      </c>
      <c r="F804" s="2">
        <f ca="1">表格1[[#This Row],[第3年]]*(1+_xlfn.NORM.INV(RAND(),平均報酬率,平均標準差))</f>
        <v>150.87547113586771</v>
      </c>
      <c r="G804" s="2">
        <f ca="1">表格1[[#This Row],[第4年]]*(1+_xlfn.NORM.INV(RAND(),平均報酬率,平均標準差))</f>
        <v>145.52447374088985</v>
      </c>
      <c r="H804" s="2">
        <f ca="1">表格1[[#This Row],[第5年]]*(1+_xlfn.NORM.INV(RAND(),平均報酬率,平均標準差))</f>
        <v>158.80889593974021</v>
      </c>
      <c r="I804" s="2">
        <f ca="1">表格1[[#This Row],[第6年]]*(1+_xlfn.NORM.INV(RAND(),平均報酬率,平均標準差))</f>
        <v>163.23096932015349</v>
      </c>
      <c r="J804" s="2">
        <f ca="1">表格1[[#This Row],[第7年]]*(1+_xlfn.NORM.INV(RAND(),平均報酬率,平均標準差))</f>
        <v>165.02759805438484</v>
      </c>
      <c r="K804" s="2">
        <f ca="1">表格1[[#This Row],[第8年]]*(1+_xlfn.NORM.INV(RAND(),平均報酬率,平均標準差))</f>
        <v>191.74109633130774</v>
      </c>
      <c r="L804" s="2">
        <f ca="1">表格1[[#This Row],[第9年]]*(1+_xlfn.NORM.INV(RAND(),平均報酬率,平均標準差))</f>
        <v>216.25955191026992</v>
      </c>
    </row>
    <row r="805" spans="1:12" x14ac:dyDescent="0.25">
      <c r="A805" s="1">
        <v>777</v>
      </c>
      <c r="B805" s="1">
        <f t="shared" si="12"/>
        <v>100</v>
      </c>
      <c r="C805" s="2">
        <f ca="1">表格1[[#This Row],[期初]]*(1+_xlfn.NORM.INV(RAND(),平均報酬率,平均標準差))</f>
        <v>112.80528104047734</v>
      </c>
      <c r="D805" s="2">
        <f ca="1">表格1[[#This Row],[第1年]]*(1+_xlfn.NORM.INV(RAND(),平均報酬率,平均標準差))</f>
        <v>118.12021408949322</v>
      </c>
      <c r="E805" s="2">
        <f ca="1">表格1[[#This Row],[第2年]]*(1+_xlfn.NORM.INV(RAND(),平均報酬率,平均標準差))</f>
        <v>128.87565950569947</v>
      </c>
      <c r="F805" s="2">
        <f ca="1">表格1[[#This Row],[第3年]]*(1+_xlfn.NORM.INV(RAND(),平均報酬率,平均標準差))</f>
        <v>136.07988194451238</v>
      </c>
      <c r="G805" s="2">
        <f ca="1">表格1[[#This Row],[第4年]]*(1+_xlfn.NORM.INV(RAND(),平均報酬率,平均標準差))</f>
        <v>148.46858343357098</v>
      </c>
      <c r="H805" s="2">
        <f ca="1">表格1[[#This Row],[第5年]]*(1+_xlfn.NORM.INV(RAND(),平均報酬率,平均標準差))</f>
        <v>186.55528428587002</v>
      </c>
      <c r="I805" s="2">
        <f ca="1">表格1[[#This Row],[第6年]]*(1+_xlfn.NORM.INV(RAND(),平均報酬率,平均標準差))</f>
        <v>202.41970515124657</v>
      </c>
      <c r="J805" s="2">
        <f ca="1">表格1[[#This Row],[第7年]]*(1+_xlfn.NORM.INV(RAND(),平均報酬率,平均標準差))</f>
        <v>201.84008523276958</v>
      </c>
      <c r="K805" s="2">
        <f ca="1">表格1[[#This Row],[第8年]]*(1+_xlfn.NORM.INV(RAND(),平均報酬率,平均標準差))</f>
        <v>210.99139018231202</v>
      </c>
      <c r="L805" s="2">
        <f ca="1">表格1[[#This Row],[第9年]]*(1+_xlfn.NORM.INV(RAND(),平均報酬率,平均標準差))</f>
        <v>215.36762956413961</v>
      </c>
    </row>
    <row r="806" spans="1:12" x14ac:dyDescent="0.25">
      <c r="A806" s="1">
        <v>778</v>
      </c>
      <c r="B806" s="1">
        <f t="shared" si="12"/>
        <v>100</v>
      </c>
      <c r="C806" s="2">
        <f ca="1">表格1[[#This Row],[期初]]*(1+_xlfn.NORM.INV(RAND(),平均報酬率,平均標準差))</f>
        <v>106.05437253327071</v>
      </c>
      <c r="D806" s="2">
        <f ca="1">表格1[[#This Row],[第1年]]*(1+_xlfn.NORM.INV(RAND(),平均報酬率,平均標準差))</f>
        <v>112.61978284622124</v>
      </c>
      <c r="E806" s="2">
        <f ca="1">表格1[[#This Row],[第2年]]*(1+_xlfn.NORM.INV(RAND(),平均報酬率,平均標準差))</f>
        <v>125.4259410264972</v>
      </c>
      <c r="F806" s="2">
        <f ca="1">表格1[[#This Row],[第3年]]*(1+_xlfn.NORM.INV(RAND(),平均報酬率,平均標準差))</f>
        <v>136.93759119504278</v>
      </c>
      <c r="G806" s="2">
        <f ca="1">表格1[[#This Row],[第4年]]*(1+_xlfn.NORM.INV(RAND(),平均報酬率,平均標準差))</f>
        <v>154.32303994559476</v>
      </c>
      <c r="H806" s="2">
        <f ca="1">表格1[[#This Row],[第5年]]*(1+_xlfn.NORM.INV(RAND(),平均報酬率,平均標準差))</f>
        <v>160.93104141633933</v>
      </c>
      <c r="I806" s="2">
        <f ca="1">表格1[[#This Row],[第6年]]*(1+_xlfn.NORM.INV(RAND(),平均報酬率,平均標準差))</f>
        <v>186.14307057143631</v>
      </c>
      <c r="J806" s="2">
        <f ca="1">表格1[[#This Row],[第7年]]*(1+_xlfn.NORM.INV(RAND(),平均報酬率,平均標準差))</f>
        <v>212.4192416285521</v>
      </c>
      <c r="K806" s="2">
        <f ca="1">表格1[[#This Row],[第8年]]*(1+_xlfn.NORM.INV(RAND(),平均報酬率,平均標準差))</f>
        <v>231.90615325325047</v>
      </c>
      <c r="L806" s="2">
        <f ca="1">表格1[[#This Row],[第9年]]*(1+_xlfn.NORM.INV(RAND(),平均報酬率,平均標準差))</f>
        <v>233.76009443877811</v>
      </c>
    </row>
    <row r="807" spans="1:12" x14ac:dyDescent="0.25">
      <c r="A807" s="1">
        <v>779</v>
      </c>
      <c r="B807" s="1">
        <f t="shared" si="12"/>
        <v>100</v>
      </c>
      <c r="C807" s="2">
        <f ca="1">表格1[[#This Row],[期初]]*(1+_xlfn.NORM.INV(RAND(),平均報酬率,平均標準差))</f>
        <v>102.64844555615772</v>
      </c>
      <c r="D807" s="2">
        <f ca="1">表格1[[#This Row],[第1年]]*(1+_xlfn.NORM.INV(RAND(),平均報酬率,平均標準差))</f>
        <v>111.05649208595217</v>
      </c>
      <c r="E807" s="2">
        <f ca="1">表格1[[#This Row],[第2年]]*(1+_xlfn.NORM.INV(RAND(),平均報酬率,平均標準差))</f>
        <v>118.14780426110043</v>
      </c>
      <c r="F807" s="2">
        <f ca="1">表格1[[#This Row],[第3年]]*(1+_xlfn.NORM.INV(RAND(),平均報酬率,平均標準差))</f>
        <v>129.94166897372349</v>
      </c>
      <c r="G807" s="2">
        <f ca="1">表格1[[#This Row],[第4年]]*(1+_xlfn.NORM.INV(RAND(),平均報酬率,平均標準差))</f>
        <v>132.81568324920192</v>
      </c>
      <c r="H807" s="2">
        <f ca="1">表格1[[#This Row],[第5年]]*(1+_xlfn.NORM.INV(RAND(),平均報酬率,平均標準差))</f>
        <v>142.80982278988111</v>
      </c>
      <c r="I807" s="2">
        <f ca="1">表格1[[#This Row],[第6年]]*(1+_xlfn.NORM.INV(RAND(),平均報酬率,平均標準差))</f>
        <v>152.4810554326765</v>
      </c>
      <c r="J807" s="2">
        <f ca="1">表格1[[#This Row],[第7年]]*(1+_xlfn.NORM.INV(RAND(),平均報酬率,平均標準差))</f>
        <v>157.52036943916096</v>
      </c>
      <c r="K807" s="2">
        <f ca="1">表格1[[#This Row],[第8年]]*(1+_xlfn.NORM.INV(RAND(),平均報酬率,平均標準差))</f>
        <v>175.22597925218955</v>
      </c>
      <c r="L807" s="2">
        <f ca="1">表格1[[#This Row],[第9年]]*(1+_xlfn.NORM.INV(RAND(),平均報酬率,平均標準差))</f>
        <v>190.60437897484471</v>
      </c>
    </row>
    <row r="808" spans="1:12" x14ac:dyDescent="0.25">
      <c r="A808" s="1">
        <v>780</v>
      </c>
      <c r="B808" s="1">
        <f t="shared" si="12"/>
        <v>100</v>
      </c>
      <c r="C808" s="2">
        <f ca="1">表格1[[#This Row],[期初]]*(1+_xlfn.NORM.INV(RAND(),平均報酬率,平均標準差))</f>
        <v>105.00201314977858</v>
      </c>
      <c r="D808" s="2">
        <f ca="1">表格1[[#This Row],[第1年]]*(1+_xlfn.NORM.INV(RAND(),平均報酬率,平均標準差))</f>
        <v>106.65871796027599</v>
      </c>
      <c r="E808" s="2">
        <f ca="1">表格1[[#This Row],[第2年]]*(1+_xlfn.NORM.INV(RAND(),平均報酬率,平均標準差))</f>
        <v>108.94148078776955</v>
      </c>
      <c r="F808" s="2">
        <f ca="1">表格1[[#This Row],[第3年]]*(1+_xlfn.NORM.INV(RAND(),平均報酬率,平均標準差))</f>
        <v>118.70908038456575</v>
      </c>
      <c r="G808" s="2">
        <f ca="1">表格1[[#This Row],[第4年]]*(1+_xlfn.NORM.INV(RAND(),平均報酬率,平均標準差))</f>
        <v>131.029856261226</v>
      </c>
      <c r="H808" s="2">
        <f ca="1">表格1[[#This Row],[第5年]]*(1+_xlfn.NORM.INV(RAND(),平均報酬率,平均標準差))</f>
        <v>142.96089869780741</v>
      </c>
      <c r="I808" s="2">
        <f ca="1">表格1[[#This Row],[第6年]]*(1+_xlfn.NORM.INV(RAND(),平均報酬率,平均標準差))</f>
        <v>159.18972457784668</v>
      </c>
      <c r="J808" s="2">
        <f ca="1">表格1[[#This Row],[第7年]]*(1+_xlfn.NORM.INV(RAND(),平均報酬率,平均標準差))</f>
        <v>160.97316947216046</v>
      </c>
      <c r="K808" s="2">
        <f ca="1">表格1[[#This Row],[第8年]]*(1+_xlfn.NORM.INV(RAND(),平均報酬率,平均標準差))</f>
        <v>175.43185295878396</v>
      </c>
      <c r="L808" s="2">
        <f ca="1">表格1[[#This Row],[第9年]]*(1+_xlfn.NORM.INV(RAND(),平均報酬率,平均標準差))</f>
        <v>187.51747542059678</v>
      </c>
    </row>
    <row r="809" spans="1:12" x14ac:dyDescent="0.25">
      <c r="A809" s="1">
        <v>781</v>
      </c>
      <c r="B809" s="1">
        <f t="shared" si="12"/>
        <v>100</v>
      </c>
      <c r="C809" s="2">
        <f ca="1">表格1[[#This Row],[期初]]*(1+_xlfn.NORM.INV(RAND(),平均報酬率,平均標準差))</f>
        <v>109.40120843539076</v>
      </c>
      <c r="D809" s="2">
        <f ca="1">表格1[[#This Row],[第1年]]*(1+_xlfn.NORM.INV(RAND(),平均報酬率,平均標準差))</f>
        <v>108.89214002510849</v>
      </c>
      <c r="E809" s="2">
        <f ca="1">表格1[[#This Row],[第2年]]*(1+_xlfn.NORM.INV(RAND(),平均報酬率,平均標準差))</f>
        <v>119.44714291685958</v>
      </c>
      <c r="F809" s="2">
        <f ca="1">表格1[[#This Row],[第3年]]*(1+_xlfn.NORM.INV(RAND(),平均報酬率,平均標準差))</f>
        <v>124.28377707732223</v>
      </c>
      <c r="G809" s="2">
        <f ca="1">表格1[[#This Row],[第4年]]*(1+_xlfn.NORM.INV(RAND(),平均報酬率,平均標準差))</f>
        <v>126.73558784756979</v>
      </c>
      <c r="H809" s="2">
        <f ca="1">表格1[[#This Row],[第5年]]*(1+_xlfn.NORM.INV(RAND(),平均報酬率,平均標準差))</f>
        <v>128.91382691408492</v>
      </c>
      <c r="I809" s="2">
        <f ca="1">表格1[[#This Row],[第6年]]*(1+_xlfn.NORM.INV(RAND(),平均報酬率,平均標準差))</f>
        <v>145.03511988446184</v>
      </c>
      <c r="J809" s="2">
        <f ca="1">表格1[[#This Row],[第7年]]*(1+_xlfn.NORM.INV(RAND(),平均報酬率,平均標準差))</f>
        <v>166.45796059887138</v>
      </c>
      <c r="K809" s="2">
        <f ca="1">表格1[[#This Row],[第8年]]*(1+_xlfn.NORM.INV(RAND(),平均報酬率,平均標準差))</f>
        <v>187.98662010164395</v>
      </c>
      <c r="L809" s="2">
        <f ca="1">表格1[[#This Row],[第9年]]*(1+_xlfn.NORM.INV(RAND(),平均報酬率,平均標準差))</f>
        <v>215.41635547858601</v>
      </c>
    </row>
    <row r="810" spans="1:12" x14ac:dyDescent="0.25">
      <c r="A810" s="1">
        <v>782</v>
      </c>
      <c r="B810" s="1">
        <f t="shared" si="12"/>
        <v>100</v>
      </c>
      <c r="C810" s="2">
        <f ca="1">表格1[[#This Row],[期初]]*(1+_xlfn.NORM.INV(RAND(),平均報酬率,平均標準差))</f>
        <v>101.43776500108785</v>
      </c>
      <c r="D810" s="2">
        <f ca="1">表格1[[#This Row],[第1年]]*(1+_xlfn.NORM.INV(RAND(),平均報酬率,平均標準差))</f>
        <v>119.84764121475821</v>
      </c>
      <c r="E810" s="2">
        <f ca="1">表格1[[#This Row],[第2年]]*(1+_xlfn.NORM.INV(RAND(),平均報酬率,平均標準差))</f>
        <v>135.66278256313936</v>
      </c>
      <c r="F810" s="2">
        <f ca="1">表格1[[#This Row],[第3年]]*(1+_xlfn.NORM.INV(RAND(),平均報酬率,平均標準差))</f>
        <v>156.77476596803803</v>
      </c>
      <c r="G810" s="2">
        <f ca="1">表格1[[#This Row],[第4年]]*(1+_xlfn.NORM.INV(RAND(),平均報酬率,平均標準差))</f>
        <v>163.30063350200359</v>
      </c>
      <c r="H810" s="2">
        <f ca="1">表格1[[#This Row],[第5年]]*(1+_xlfn.NORM.INV(RAND(),平均報酬率,平均標準差))</f>
        <v>175.2396674139863</v>
      </c>
      <c r="I810" s="2">
        <f ca="1">表格1[[#This Row],[第6年]]*(1+_xlfn.NORM.INV(RAND(),平均報酬率,平均標準差))</f>
        <v>191.70523158578632</v>
      </c>
      <c r="J810" s="2">
        <f ca="1">表格1[[#This Row],[第7年]]*(1+_xlfn.NORM.INV(RAND(),平均報酬率,平均標準差))</f>
        <v>208.67840945650477</v>
      </c>
      <c r="K810" s="2">
        <f ca="1">表格1[[#This Row],[第8年]]*(1+_xlfn.NORM.INV(RAND(),平均報酬率,平均標準差))</f>
        <v>217.89971566574496</v>
      </c>
      <c r="L810" s="2">
        <f ca="1">表格1[[#This Row],[第9年]]*(1+_xlfn.NORM.INV(RAND(),平均報酬率,平均標準差))</f>
        <v>223.46247017769304</v>
      </c>
    </row>
    <row r="811" spans="1:12" x14ac:dyDescent="0.25">
      <c r="A811" s="1">
        <v>783</v>
      </c>
      <c r="B811" s="1">
        <f t="shared" si="12"/>
        <v>100</v>
      </c>
      <c r="C811" s="2">
        <f ca="1">表格1[[#This Row],[期初]]*(1+_xlfn.NORM.INV(RAND(),平均報酬率,平均標準差))</f>
        <v>115.13276772348915</v>
      </c>
      <c r="D811" s="2">
        <f ca="1">表格1[[#This Row],[第1年]]*(1+_xlfn.NORM.INV(RAND(),平均報酬率,平均標準差))</f>
        <v>126.10367662970427</v>
      </c>
      <c r="E811" s="2">
        <f ca="1">表格1[[#This Row],[第2年]]*(1+_xlfn.NORM.INV(RAND(),平均報酬率,平均標準差))</f>
        <v>133.72646257892501</v>
      </c>
      <c r="F811" s="2">
        <f ca="1">表格1[[#This Row],[第3年]]*(1+_xlfn.NORM.INV(RAND(),平均報酬率,平均標準差))</f>
        <v>143.78264497980891</v>
      </c>
      <c r="G811" s="2">
        <f ca="1">表格1[[#This Row],[第4年]]*(1+_xlfn.NORM.INV(RAND(),平均報酬率,平均標準差))</f>
        <v>156.89932937825529</v>
      </c>
      <c r="H811" s="2">
        <f ca="1">表格1[[#This Row],[第5年]]*(1+_xlfn.NORM.INV(RAND(),平均報酬率,平均標準差))</f>
        <v>171.72000058380709</v>
      </c>
      <c r="I811" s="2">
        <f ca="1">表格1[[#This Row],[第6年]]*(1+_xlfn.NORM.INV(RAND(),平均報酬率,平均標準差))</f>
        <v>185.29073214336316</v>
      </c>
      <c r="J811" s="2">
        <f ca="1">表格1[[#This Row],[第7年]]*(1+_xlfn.NORM.INV(RAND(),平均報酬率,平均標準差))</f>
        <v>219.65583298151694</v>
      </c>
      <c r="K811" s="2">
        <f ca="1">表格1[[#This Row],[第8年]]*(1+_xlfn.NORM.INV(RAND(),平均報酬率,平均標準差))</f>
        <v>245.20604622726881</v>
      </c>
      <c r="L811" s="2">
        <f ca="1">表格1[[#This Row],[第9年]]*(1+_xlfn.NORM.INV(RAND(),平均報酬率,平均標準差))</f>
        <v>242.47431986488638</v>
      </c>
    </row>
    <row r="812" spans="1:12" x14ac:dyDescent="0.25">
      <c r="A812" s="1">
        <v>784</v>
      </c>
      <c r="B812" s="1">
        <f t="shared" si="12"/>
        <v>100</v>
      </c>
      <c r="C812" s="2">
        <f ca="1">表格1[[#This Row],[期初]]*(1+_xlfn.NORM.INV(RAND(),平均報酬率,平均標準差))</f>
        <v>112.17952248640626</v>
      </c>
      <c r="D812" s="2">
        <f ca="1">表格1[[#This Row],[第1年]]*(1+_xlfn.NORM.INV(RAND(),平均報酬率,平均標準差))</f>
        <v>137.70893935737269</v>
      </c>
      <c r="E812" s="2">
        <f ca="1">表格1[[#This Row],[第2年]]*(1+_xlfn.NORM.INV(RAND(),平均報酬率,平均標準差))</f>
        <v>146.41867994581571</v>
      </c>
      <c r="F812" s="2">
        <f ca="1">表格1[[#This Row],[第3年]]*(1+_xlfn.NORM.INV(RAND(),平均報酬率,平均標準差))</f>
        <v>158.11097633367243</v>
      </c>
      <c r="G812" s="2">
        <f ca="1">表格1[[#This Row],[第4年]]*(1+_xlfn.NORM.INV(RAND(),平均報酬率,平均標準差))</f>
        <v>173.77555726390776</v>
      </c>
      <c r="H812" s="2">
        <f ca="1">表格1[[#This Row],[第5年]]*(1+_xlfn.NORM.INV(RAND(),平均報酬率,平均標準差))</f>
        <v>193.12235075340857</v>
      </c>
      <c r="I812" s="2">
        <f ca="1">表格1[[#This Row],[第6年]]*(1+_xlfn.NORM.INV(RAND(),平均報酬率,平均標準差))</f>
        <v>210.50014682061024</v>
      </c>
      <c r="J812" s="2">
        <f ca="1">表格1[[#This Row],[第7年]]*(1+_xlfn.NORM.INV(RAND(),平均報酬率,平均標準差))</f>
        <v>234.46769969722138</v>
      </c>
      <c r="K812" s="2">
        <f ca="1">表格1[[#This Row],[第8年]]*(1+_xlfn.NORM.INV(RAND(),平均報酬率,平均標準差))</f>
        <v>243.66163013805587</v>
      </c>
      <c r="L812" s="2">
        <f ca="1">表格1[[#This Row],[第9年]]*(1+_xlfn.NORM.INV(RAND(),平均報酬率,平均標準差))</f>
        <v>258.99031528255711</v>
      </c>
    </row>
    <row r="813" spans="1:12" x14ac:dyDescent="0.25">
      <c r="A813" s="1">
        <v>785</v>
      </c>
      <c r="B813" s="1">
        <f t="shared" si="12"/>
        <v>100</v>
      </c>
      <c r="C813" s="2">
        <f ca="1">表格1[[#This Row],[期初]]*(1+_xlfn.NORM.INV(RAND(),平均報酬率,平均標準差))</f>
        <v>104.45108974686994</v>
      </c>
      <c r="D813" s="2">
        <f ca="1">表格1[[#This Row],[第1年]]*(1+_xlfn.NORM.INV(RAND(),平均報酬率,平均標準差))</f>
        <v>112.62864342915887</v>
      </c>
      <c r="E813" s="2">
        <f ca="1">表格1[[#This Row],[第2年]]*(1+_xlfn.NORM.INV(RAND(),平均報酬率,平均標準差))</f>
        <v>114.52118408624909</v>
      </c>
      <c r="F813" s="2">
        <f ca="1">表格1[[#This Row],[第3年]]*(1+_xlfn.NORM.INV(RAND(),平均報酬率,平均標準差))</f>
        <v>122.5730088553147</v>
      </c>
      <c r="G813" s="2">
        <f ca="1">表格1[[#This Row],[第4年]]*(1+_xlfn.NORM.INV(RAND(),平均報酬率,平均標準差))</f>
        <v>115.39358504697968</v>
      </c>
      <c r="H813" s="2">
        <f ca="1">表格1[[#This Row],[第5年]]*(1+_xlfn.NORM.INV(RAND(),平均報酬率,平均標準差))</f>
        <v>116.37948798945006</v>
      </c>
      <c r="I813" s="2">
        <f ca="1">表格1[[#This Row],[第6年]]*(1+_xlfn.NORM.INV(RAND(),平均報酬率,平均標準差))</f>
        <v>130.28287606907105</v>
      </c>
      <c r="J813" s="2">
        <f ca="1">表格1[[#This Row],[第7年]]*(1+_xlfn.NORM.INV(RAND(),平均報酬率,平均標準差))</f>
        <v>129.69818893721236</v>
      </c>
      <c r="K813" s="2">
        <f ca="1">表格1[[#This Row],[第8年]]*(1+_xlfn.NORM.INV(RAND(),平均報酬率,平均標準差))</f>
        <v>148.16709660976639</v>
      </c>
      <c r="L813" s="2">
        <f ca="1">表格1[[#This Row],[第9年]]*(1+_xlfn.NORM.INV(RAND(),平均報酬率,平均標準差))</f>
        <v>161.98435183031205</v>
      </c>
    </row>
    <row r="814" spans="1:12" x14ac:dyDescent="0.25">
      <c r="A814" s="1">
        <v>786</v>
      </c>
      <c r="B814" s="1">
        <f t="shared" si="12"/>
        <v>100</v>
      </c>
      <c r="C814" s="2">
        <f ca="1">表格1[[#This Row],[期初]]*(1+_xlfn.NORM.INV(RAND(),平均報酬率,平均標準差))</f>
        <v>102.90407161270711</v>
      </c>
      <c r="D814" s="2">
        <f ca="1">表格1[[#This Row],[第1年]]*(1+_xlfn.NORM.INV(RAND(),平均報酬率,平均標準差))</f>
        <v>108.09057769589354</v>
      </c>
      <c r="E814" s="2">
        <f ca="1">表格1[[#This Row],[第2年]]*(1+_xlfn.NORM.INV(RAND(),平均報酬率,平均標準差))</f>
        <v>110.76316510659743</v>
      </c>
      <c r="F814" s="2">
        <f ca="1">表格1[[#This Row],[第3年]]*(1+_xlfn.NORM.INV(RAND(),平均報酬率,平均標準差))</f>
        <v>117.691894634329</v>
      </c>
      <c r="G814" s="2">
        <f ca="1">表格1[[#This Row],[第4年]]*(1+_xlfn.NORM.INV(RAND(),平均報酬率,平均標準差))</f>
        <v>128.07493956244781</v>
      </c>
      <c r="H814" s="2">
        <f ca="1">表格1[[#This Row],[第5年]]*(1+_xlfn.NORM.INV(RAND(),平均報酬率,平均標準差))</f>
        <v>132.81207861424966</v>
      </c>
      <c r="I814" s="2">
        <f ca="1">表格1[[#This Row],[第6年]]*(1+_xlfn.NORM.INV(RAND(),平均報酬率,平均標準差))</f>
        <v>159.57811072278017</v>
      </c>
      <c r="J814" s="2">
        <f ca="1">表格1[[#This Row],[第7年]]*(1+_xlfn.NORM.INV(RAND(),平均報酬率,平均標準差))</f>
        <v>172.91740498474491</v>
      </c>
      <c r="K814" s="2">
        <f ca="1">表格1[[#This Row],[第8年]]*(1+_xlfn.NORM.INV(RAND(),平均報酬率,平均標準差))</f>
        <v>187.63631398877496</v>
      </c>
      <c r="L814" s="2">
        <f ca="1">表格1[[#This Row],[第9年]]*(1+_xlfn.NORM.INV(RAND(),平均報酬率,平均標準差))</f>
        <v>197.88090792362269</v>
      </c>
    </row>
    <row r="815" spans="1:12" x14ac:dyDescent="0.25">
      <c r="A815" s="1">
        <v>787</v>
      </c>
      <c r="B815" s="1">
        <f t="shared" si="12"/>
        <v>100</v>
      </c>
      <c r="C815" s="2">
        <f ca="1">表格1[[#This Row],[期初]]*(1+_xlfn.NORM.INV(RAND(),平均報酬率,平均標準差))</f>
        <v>99.228232819837459</v>
      </c>
      <c r="D815" s="2">
        <f ca="1">表格1[[#This Row],[第1年]]*(1+_xlfn.NORM.INV(RAND(),平均報酬率,平均標準差))</f>
        <v>111.67886036479123</v>
      </c>
      <c r="E815" s="2">
        <f ca="1">表格1[[#This Row],[第2年]]*(1+_xlfn.NORM.INV(RAND(),平均報酬率,平均標準差))</f>
        <v>123.94864285073663</v>
      </c>
      <c r="F815" s="2">
        <f ca="1">表格1[[#This Row],[第3年]]*(1+_xlfn.NORM.INV(RAND(),平均報酬率,平均標準差))</f>
        <v>126.68705906435913</v>
      </c>
      <c r="G815" s="2">
        <f ca="1">表格1[[#This Row],[第4年]]*(1+_xlfn.NORM.INV(RAND(),平均報酬率,平均標準差))</f>
        <v>127.76447003686381</v>
      </c>
      <c r="H815" s="2">
        <f ca="1">表格1[[#This Row],[第5年]]*(1+_xlfn.NORM.INV(RAND(),平均報酬率,平均標準差))</f>
        <v>136.80669607122462</v>
      </c>
      <c r="I815" s="2">
        <f ca="1">表格1[[#This Row],[第6年]]*(1+_xlfn.NORM.INV(RAND(),平均報酬率,平均標準差))</f>
        <v>144.93244106482567</v>
      </c>
      <c r="J815" s="2">
        <f ca="1">表格1[[#This Row],[第7年]]*(1+_xlfn.NORM.INV(RAND(),平均報酬率,平均標準差))</f>
        <v>162.93109057499709</v>
      </c>
      <c r="K815" s="2">
        <f ca="1">表格1[[#This Row],[第8年]]*(1+_xlfn.NORM.INV(RAND(),平均報酬率,平均標準差))</f>
        <v>158.40668436672649</v>
      </c>
      <c r="L815" s="2">
        <f ca="1">表格1[[#This Row],[第9年]]*(1+_xlfn.NORM.INV(RAND(),平均報酬率,平均標準差))</f>
        <v>186.04472723143434</v>
      </c>
    </row>
    <row r="816" spans="1:12" x14ac:dyDescent="0.25">
      <c r="A816" s="1">
        <v>788</v>
      </c>
      <c r="B816" s="1">
        <f t="shared" si="12"/>
        <v>100</v>
      </c>
      <c r="C816" s="2">
        <f ca="1">表格1[[#This Row],[期初]]*(1+_xlfn.NORM.INV(RAND(),平均報酬率,平均標準差))</f>
        <v>106.3124434312325</v>
      </c>
      <c r="D816" s="2">
        <f ca="1">表格1[[#This Row],[第1年]]*(1+_xlfn.NORM.INV(RAND(),平均報酬率,平均標準差))</f>
        <v>117.70587963960325</v>
      </c>
      <c r="E816" s="2">
        <f ca="1">表格1[[#This Row],[第2年]]*(1+_xlfn.NORM.INV(RAND(),平均報酬率,平均標準差))</f>
        <v>120.02609021969845</v>
      </c>
      <c r="F816" s="2">
        <f ca="1">表格1[[#This Row],[第3年]]*(1+_xlfn.NORM.INV(RAND(),平均報酬率,平均標準差))</f>
        <v>134.36758674317522</v>
      </c>
      <c r="G816" s="2">
        <f ca="1">表格1[[#This Row],[第4年]]*(1+_xlfn.NORM.INV(RAND(),平均報酬率,平均標準差))</f>
        <v>149.73871064573871</v>
      </c>
      <c r="H816" s="2">
        <f ca="1">表格1[[#This Row],[第5年]]*(1+_xlfn.NORM.INV(RAND(),平均報酬率,平均標準差))</f>
        <v>151.21960374711736</v>
      </c>
      <c r="I816" s="2">
        <f ca="1">表格1[[#This Row],[第6年]]*(1+_xlfn.NORM.INV(RAND(),平均報酬率,平均標準差))</f>
        <v>148.45692377073249</v>
      </c>
      <c r="J816" s="2">
        <f ca="1">表格1[[#This Row],[第7年]]*(1+_xlfn.NORM.INV(RAND(),平均報酬率,平均標準差))</f>
        <v>147.21350988159392</v>
      </c>
      <c r="K816" s="2">
        <f ca="1">表格1[[#This Row],[第8年]]*(1+_xlfn.NORM.INV(RAND(),平均報酬率,平均標準差))</f>
        <v>150.49277256212969</v>
      </c>
      <c r="L816" s="2">
        <f ca="1">表格1[[#This Row],[第9年]]*(1+_xlfn.NORM.INV(RAND(),平均報酬率,平均標準差))</f>
        <v>176.37102050030146</v>
      </c>
    </row>
    <row r="817" spans="1:12" x14ac:dyDescent="0.25">
      <c r="A817" s="1">
        <v>789</v>
      </c>
      <c r="B817" s="1">
        <f t="shared" si="12"/>
        <v>100</v>
      </c>
      <c r="C817" s="2">
        <f ca="1">表格1[[#This Row],[期初]]*(1+_xlfn.NORM.INV(RAND(),平均報酬率,平均標準差))</f>
        <v>98.394858994828837</v>
      </c>
      <c r="D817" s="2">
        <f ca="1">表格1[[#This Row],[第1年]]*(1+_xlfn.NORM.INV(RAND(),平均報酬率,平均標準差))</f>
        <v>112.40778050933471</v>
      </c>
      <c r="E817" s="2">
        <f ca="1">表格1[[#This Row],[第2年]]*(1+_xlfn.NORM.INV(RAND(),平均報酬率,平均標準差))</f>
        <v>135.26022408819242</v>
      </c>
      <c r="F817" s="2">
        <f ca="1">表格1[[#This Row],[第3年]]*(1+_xlfn.NORM.INV(RAND(),平均報酬率,平均標準差))</f>
        <v>141.64387697557305</v>
      </c>
      <c r="G817" s="2">
        <f ca="1">表格1[[#This Row],[第4年]]*(1+_xlfn.NORM.INV(RAND(),平均報酬率,平均標準差))</f>
        <v>154.67867952401255</v>
      </c>
      <c r="H817" s="2">
        <f ca="1">表格1[[#This Row],[第5年]]*(1+_xlfn.NORM.INV(RAND(),平均報酬率,平均標準差))</f>
        <v>163.13297542689347</v>
      </c>
      <c r="I817" s="2">
        <f ca="1">表格1[[#This Row],[第6年]]*(1+_xlfn.NORM.INV(RAND(),平均報酬率,平均標準差))</f>
        <v>172.68291295979338</v>
      </c>
      <c r="J817" s="2">
        <f ca="1">表格1[[#This Row],[第7年]]*(1+_xlfn.NORM.INV(RAND(),平均報酬率,平均標準差))</f>
        <v>189.75110800750704</v>
      </c>
      <c r="K817" s="2">
        <f ca="1">表格1[[#This Row],[第8年]]*(1+_xlfn.NORM.INV(RAND(),平均報酬率,平均標準差))</f>
        <v>209.66935656497927</v>
      </c>
      <c r="L817" s="2">
        <f ca="1">表格1[[#This Row],[第9年]]*(1+_xlfn.NORM.INV(RAND(),平均報酬率,平均標準差))</f>
        <v>228.28424706592074</v>
      </c>
    </row>
    <row r="818" spans="1:12" x14ac:dyDescent="0.25">
      <c r="A818" s="1">
        <v>790</v>
      </c>
      <c r="B818" s="1">
        <f t="shared" si="12"/>
        <v>100</v>
      </c>
      <c r="C818" s="2">
        <f ca="1">表格1[[#This Row],[期初]]*(1+_xlfn.NORM.INV(RAND(),平均報酬率,平均標準差))</f>
        <v>105.70129978230329</v>
      </c>
      <c r="D818" s="2">
        <f ca="1">表格1[[#This Row],[第1年]]*(1+_xlfn.NORM.INV(RAND(),平均報酬率,平均標準差))</f>
        <v>108.32043175950949</v>
      </c>
      <c r="E818" s="2">
        <f ca="1">表格1[[#This Row],[第2年]]*(1+_xlfn.NORM.INV(RAND(),平均報酬率,平均標準差))</f>
        <v>115.55885148020558</v>
      </c>
      <c r="F818" s="2">
        <f ca="1">表格1[[#This Row],[第3年]]*(1+_xlfn.NORM.INV(RAND(),平均報酬率,平均標準差))</f>
        <v>122.3212179122431</v>
      </c>
      <c r="G818" s="2">
        <f ca="1">表格1[[#This Row],[第4年]]*(1+_xlfn.NORM.INV(RAND(),平均報酬率,平均標準差))</f>
        <v>128.47165051365408</v>
      </c>
      <c r="H818" s="2">
        <f ca="1">表格1[[#This Row],[第5年]]*(1+_xlfn.NORM.INV(RAND(),平均報酬率,平均標準差))</f>
        <v>132.31071576578987</v>
      </c>
      <c r="I818" s="2">
        <f ca="1">表格1[[#This Row],[第6年]]*(1+_xlfn.NORM.INV(RAND(),平均報酬率,平均標準差))</f>
        <v>131.54323677112384</v>
      </c>
      <c r="J818" s="2">
        <f ca="1">表格1[[#This Row],[第7年]]*(1+_xlfn.NORM.INV(RAND(),平均報酬率,平均標準差))</f>
        <v>132.18502114812375</v>
      </c>
      <c r="K818" s="2">
        <f ca="1">表格1[[#This Row],[第8年]]*(1+_xlfn.NORM.INV(RAND(),平均報酬率,平均標準差))</f>
        <v>148.66068081474145</v>
      </c>
      <c r="L818" s="2">
        <f ca="1">表格1[[#This Row],[第9年]]*(1+_xlfn.NORM.INV(RAND(),平均報酬率,平均標準差))</f>
        <v>178.1354713885539</v>
      </c>
    </row>
    <row r="819" spans="1:12" x14ac:dyDescent="0.25">
      <c r="A819" s="1">
        <v>791</v>
      </c>
      <c r="B819" s="1">
        <f t="shared" si="12"/>
        <v>100</v>
      </c>
      <c r="C819" s="2">
        <f ca="1">表格1[[#This Row],[期初]]*(1+_xlfn.NORM.INV(RAND(),平均報酬率,平均標準差))</f>
        <v>112.42397612056361</v>
      </c>
      <c r="D819" s="2">
        <f ca="1">表格1[[#This Row],[第1年]]*(1+_xlfn.NORM.INV(RAND(),平均報酬率,平均標準差))</f>
        <v>129.05371730986349</v>
      </c>
      <c r="E819" s="2">
        <f ca="1">表格1[[#This Row],[第2年]]*(1+_xlfn.NORM.INV(RAND(),平均報酬率,平均標準差))</f>
        <v>136.35270589310366</v>
      </c>
      <c r="F819" s="2">
        <f ca="1">表格1[[#This Row],[第3年]]*(1+_xlfn.NORM.INV(RAND(),平均報酬率,平均標準差))</f>
        <v>136.20463566866849</v>
      </c>
      <c r="G819" s="2">
        <f ca="1">表格1[[#This Row],[第4年]]*(1+_xlfn.NORM.INV(RAND(),平均報酬率,平均標準差))</f>
        <v>145.08641468996871</v>
      </c>
      <c r="H819" s="2">
        <f ca="1">表格1[[#This Row],[第5年]]*(1+_xlfn.NORM.INV(RAND(),平均報酬率,平均標準差))</f>
        <v>158.04134052271417</v>
      </c>
      <c r="I819" s="2">
        <f ca="1">表格1[[#This Row],[第6年]]*(1+_xlfn.NORM.INV(RAND(),平均報酬率,平均標準差))</f>
        <v>179.91231224305423</v>
      </c>
      <c r="J819" s="2">
        <f ca="1">表格1[[#This Row],[第7年]]*(1+_xlfn.NORM.INV(RAND(),平均報酬率,平均標準差))</f>
        <v>198.10544362426876</v>
      </c>
      <c r="K819" s="2">
        <f ca="1">表格1[[#This Row],[第8年]]*(1+_xlfn.NORM.INV(RAND(),平均報酬率,平均標準差))</f>
        <v>198.78583203315389</v>
      </c>
      <c r="L819" s="2">
        <f ca="1">表格1[[#This Row],[第9年]]*(1+_xlfn.NORM.INV(RAND(),平均報酬率,平均標準差))</f>
        <v>223.86981607991657</v>
      </c>
    </row>
    <row r="820" spans="1:12" x14ac:dyDescent="0.25">
      <c r="A820" s="1">
        <v>792</v>
      </c>
      <c r="B820" s="1">
        <f t="shared" si="12"/>
        <v>100</v>
      </c>
      <c r="C820" s="2">
        <f ca="1">表格1[[#This Row],[期初]]*(1+_xlfn.NORM.INV(RAND(),平均報酬率,平均標準差))</f>
        <v>100.45990082747794</v>
      </c>
      <c r="D820" s="2">
        <f ca="1">表格1[[#This Row],[第1年]]*(1+_xlfn.NORM.INV(RAND(),平均報酬率,平均標準差))</f>
        <v>100.8103770499423</v>
      </c>
      <c r="E820" s="2">
        <f ca="1">表格1[[#This Row],[第2年]]*(1+_xlfn.NORM.INV(RAND(),平均報酬率,平均標準差))</f>
        <v>107.30685336572265</v>
      </c>
      <c r="F820" s="2">
        <f ca="1">表格1[[#This Row],[第3年]]*(1+_xlfn.NORM.INV(RAND(),平均報酬率,平均標準差))</f>
        <v>109.68361514540983</v>
      </c>
      <c r="G820" s="2">
        <f ca="1">表格1[[#This Row],[第4年]]*(1+_xlfn.NORM.INV(RAND(),平均報酬率,平均標準差))</f>
        <v>117.73715722436116</v>
      </c>
      <c r="H820" s="2">
        <f ca="1">表格1[[#This Row],[第5年]]*(1+_xlfn.NORM.INV(RAND(),平均報酬率,平均標準差))</f>
        <v>116.63801099813608</v>
      </c>
      <c r="I820" s="2">
        <f ca="1">表格1[[#This Row],[第6年]]*(1+_xlfn.NORM.INV(RAND(),平均報酬率,平均標準差))</f>
        <v>122.20936749150758</v>
      </c>
      <c r="J820" s="2">
        <f ca="1">表格1[[#This Row],[第7年]]*(1+_xlfn.NORM.INV(RAND(),平均報酬率,平均標準差))</f>
        <v>139.72361654083181</v>
      </c>
      <c r="K820" s="2">
        <f ca="1">表格1[[#This Row],[第8年]]*(1+_xlfn.NORM.INV(RAND(),平均報酬率,平均標準差))</f>
        <v>159.93974622366423</v>
      </c>
      <c r="L820" s="2">
        <f ca="1">表格1[[#This Row],[第9年]]*(1+_xlfn.NORM.INV(RAND(),平均報酬率,平均標準差))</f>
        <v>158.68894044174641</v>
      </c>
    </row>
    <row r="821" spans="1:12" x14ac:dyDescent="0.25">
      <c r="A821" s="1">
        <v>793</v>
      </c>
      <c r="B821" s="1">
        <f t="shared" si="12"/>
        <v>100</v>
      </c>
      <c r="C821" s="2">
        <f ca="1">表格1[[#This Row],[期初]]*(1+_xlfn.NORM.INV(RAND(),平均報酬率,平均標準差))</f>
        <v>118.67529428959591</v>
      </c>
      <c r="D821" s="2">
        <f ca="1">表格1[[#This Row],[第1年]]*(1+_xlfn.NORM.INV(RAND(),平均報酬率,平均標準差))</f>
        <v>135.42124663031305</v>
      </c>
      <c r="E821" s="2">
        <f ca="1">表格1[[#This Row],[第2年]]*(1+_xlfn.NORM.INV(RAND(),平均報酬率,平均標準差))</f>
        <v>146.0514566644334</v>
      </c>
      <c r="F821" s="2">
        <f ca="1">表格1[[#This Row],[第3年]]*(1+_xlfn.NORM.INV(RAND(),平均報酬率,平均標準差))</f>
        <v>156.35939135400096</v>
      </c>
      <c r="G821" s="2">
        <f ca="1">表格1[[#This Row],[第4年]]*(1+_xlfn.NORM.INV(RAND(),平均報酬率,平均標準差))</f>
        <v>162.1111896158387</v>
      </c>
      <c r="H821" s="2">
        <f ca="1">表格1[[#This Row],[第5年]]*(1+_xlfn.NORM.INV(RAND(),平均報酬率,平均標準差))</f>
        <v>175.83492031542093</v>
      </c>
      <c r="I821" s="2">
        <f ca="1">表格1[[#This Row],[第6年]]*(1+_xlfn.NORM.INV(RAND(),平均報酬率,平均標準差))</f>
        <v>178.17285881362719</v>
      </c>
      <c r="J821" s="2">
        <f ca="1">表格1[[#This Row],[第7年]]*(1+_xlfn.NORM.INV(RAND(),平均報酬率,平均標準差))</f>
        <v>196.51642791806853</v>
      </c>
      <c r="K821" s="2">
        <f ca="1">表格1[[#This Row],[第8年]]*(1+_xlfn.NORM.INV(RAND(),平均報酬率,平均標準差))</f>
        <v>230.14877343147197</v>
      </c>
      <c r="L821" s="2">
        <f ca="1">表格1[[#This Row],[第9年]]*(1+_xlfn.NORM.INV(RAND(),平均報酬率,平均標準差))</f>
        <v>247.74996191254513</v>
      </c>
    </row>
    <row r="822" spans="1:12" x14ac:dyDescent="0.25">
      <c r="A822" s="1">
        <v>794</v>
      </c>
      <c r="B822" s="1">
        <f t="shared" si="12"/>
        <v>100</v>
      </c>
      <c r="C822" s="2">
        <f ca="1">表格1[[#This Row],[期初]]*(1+_xlfn.NORM.INV(RAND(),平均報酬率,平均標準差))</f>
        <v>105.69004421485961</v>
      </c>
      <c r="D822" s="2">
        <f ca="1">表格1[[#This Row],[第1年]]*(1+_xlfn.NORM.INV(RAND(),平均報酬率,平均標準差))</f>
        <v>115.24759941530498</v>
      </c>
      <c r="E822" s="2">
        <f ca="1">表格1[[#This Row],[第2年]]*(1+_xlfn.NORM.INV(RAND(),平均報酬率,平均標準差))</f>
        <v>117.96395598826741</v>
      </c>
      <c r="F822" s="2">
        <f ca="1">表格1[[#This Row],[第3年]]*(1+_xlfn.NORM.INV(RAND(),平均報酬率,平均標準差))</f>
        <v>138.92191767393948</v>
      </c>
      <c r="G822" s="2">
        <f ca="1">表格1[[#This Row],[第4年]]*(1+_xlfn.NORM.INV(RAND(),平均報酬率,平均標準差))</f>
        <v>147.77304325960804</v>
      </c>
      <c r="H822" s="2">
        <f ca="1">表格1[[#This Row],[第5年]]*(1+_xlfn.NORM.INV(RAND(),平均報酬率,平均標準差))</f>
        <v>166.67477710011178</v>
      </c>
      <c r="I822" s="2">
        <f ca="1">表格1[[#This Row],[第6年]]*(1+_xlfn.NORM.INV(RAND(),平均報酬率,平均標準差))</f>
        <v>167.94113150060997</v>
      </c>
      <c r="J822" s="2">
        <f ca="1">表格1[[#This Row],[第7年]]*(1+_xlfn.NORM.INV(RAND(),平均報酬率,平均標準差))</f>
        <v>168.3978252649982</v>
      </c>
      <c r="K822" s="2">
        <f ca="1">表格1[[#This Row],[第8年]]*(1+_xlfn.NORM.INV(RAND(),平均報酬率,平均標準差))</f>
        <v>176.03293278164054</v>
      </c>
      <c r="L822" s="2">
        <f ca="1">表格1[[#This Row],[第9年]]*(1+_xlfn.NORM.INV(RAND(),平均報酬率,平均標準差))</f>
        <v>172.00094030591038</v>
      </c>
    </row>
    <row r="823" spans="1:12" x14ac:dyDescent="0.25">
      <c r="A823" s="1">
        <v>795</v>
      </c>
      <c r="B823" s="1">
        <f t="shared" si="12"/>
        <v>100</v>
      </c>
      <c r="C823" s="2">
        <f ca="1">表格1[[#This Row],[期初]]*(1+_xlfn.NORM.INV(RAND(),平均報酬率,平均標準差))</f>
        <v>113.29583599094846</v>
      </c>
      <c r="D823" s="2">
        <f ca="1">表格1[[#This Row],[第1年]]*(1+_xlfn.NORM.INV(RAND(),平均報酬率,平均標準差))</f>
        <v>118.80780582852225</v>
      </c>
      <c r="E823" s="2">
        <f ca="1">表格1[[#This Row],[第2年]]*(1+_xlfn.NORM.INV(RAND(),平均報酬率,平均標準差))</f>
        <v>118.87185792372158</v>
      </c>
      <c r="F823" s="2">
        <f ca="1">表格1[[#This Row],[第3年]]*(1+_xlfn.NORM.INV(RAND(),平均報酬率,平均標準差))</f>
        <v>137.54842669780493</v>
      </c>
      <c r="G823" s="2">
        <f ca="1">表格1[[#This Row],[第4年]]*(1+_xlfn.NORM.INV(RAND(),平均報酬率,平均標準差))</f>
        <v>139.19015277752806</v>
      </c>
      <c r="H823" s="2">
        <f ca="1">表格1[[#This Row],[第5年]]*(1+_xlfn.NORM.INV(RAND(),平均報酬率,平均標準差))</f>
        <v>163.24023706474256</v>
      </c>
      <c r="I823" s="2">
        <f ca="1">表格1[[#This Row],[第6年]]*(1+_xlfn.NORM.INV(RAND(),平均報酬率,平均標準差))</f>
        <v>173.43044285793039</v>
      </c>
      <c r="J823" s="2">
        <f ca="1">表格1[[#This Row],[第7年]]*(1+_xlfn.NORM.INV(RAND(),平均報酬率,平均標準差))</f>
        <v>205.47390213647554</v>
      </c>
      <c r="K823" s="2">
        <f ca="1">表格1[[#This Row],[第8年]]*(1+_xlfn.NORM.INV(RAND(),平均報酬率,平均標準差))</f>
        <v>208.24850267680742</v>
      </c>
      <c r="L823" s="2">
        <f ca="1">表格1[[#This Row],[第9年]]*(1+_xlfn.NORM.INV(RAND(),平均報酬率,平均標準差))</f>
        <v>235.48207264243709</v>
      </c>
    </row>
    <row r="824" spans="1:12" x14ac:dyDescent="0.25">
      <c r="A824" s="1">
        <v>796</v>
      </c>
      <c r="B824" s="1">
        <f t="shared" si="12"/>
        <v>100</v>
      </c>
      <c r="C824" s="2">
        <f ca="1">表格1[[#This Row],[期初]]*(1+_xlfn.NORM.INV(RAND(),平均報酬率,平均標準差))</f>
        <v>114.4514538824718</v>
      </c>
      <c r="D824" s="2">
        <f ca="1">表格1[[#This Row],[第1年]]*(1+_xlfn.NORM.INV(RAND(),平均報酬率,平均標準差))</f>
        <v>135.68506061054529</v>
      </c>
      <c r="E824" s="2">
        <f ca="1">表格1[[#This Row],[第2年]]*(1+_xlfn.NORM.INV(RAND(),平均報酬率,平均標準差))</f>
        <v>135.51718830842012</v>
      </c>
      <c r="F824" s="2">
        <f ca="1">表格1[[#This Row],[第3年]]*(1+_xlfn.NORM.INV(RAND(),平均報酬率,平均標準差))</f>
        <v>157.83974600288371</v>
      </c>
      <c r="G824" s="2">
        <f ca="1">表格1[[#This Row],[第4年]]*(1+_xlfn.NORM.INV(RAND(),平均報酬率,平均標準差))</f>
        <v>167.60072023527613</v>
      </c>
      <c r="H824" s="2">
        <f ca="1">表格1[[#This Row],[第5年]]*(1+_xlfn.NORM.INV(RAND(),平均報酬率,平均標準差))</f>
        <v>177.02305037878199</v>
      </c>
      <c r="I824" s="2">
        <f ca="1">表格1[[#This Row],[第6年]]*(1+_xlfn.NORM.INV(RAND(),平均報酬率,平均標準差))</f>
        <v>189.41547158731584</v>
      </c>
      <c r="J824" s="2">
        <f ca="1">表格1[[#This Row],[第7年]]*(1+_xlfn.NORM.INV(RAND(),平均報酬率,平均標準差))</f>
        <v>203.47571889425387</v>
      </c>
      <c r="K824" s="2">
        <f ca="1">表格1[[#This Row],[第8年]]*(1+_xlfn.NORM.INV(RAND(),平均報酬率,平均標準差))</f>
        <v>216.64524645658918</v>
      </c>
      <c r="L824" s="2">
        <f ca="1">表格1[[#This Row],[第9年]]*(1+_xlfn.NORM.INV(RAND(),平均報酬率,平均標準差))</f>
        <v>217.43757928084852</v>
      </c>
    </row>
    <row r="825" spans="1:12" x14ac:dyDescent="0.25">
      <c r="A825" s="1">
        <v>797</v>
      </c>
      <c r="B825" s="1">
        <f t="shared" si="12"/>
        <v>100</v>
      </c>
      <c r="C825" s="2">
        <f ca="1">表格1[[#This Row],[期初]]*(1+_xlfn.NORM.INV(RAND(),平均報酬率,平均標準差))</f>
        <v>112.19344725561517</v>
      </c>
      <c r="D825" s="2">
        <f ca="1">表格1[[#This Row],[第1年]]*(1+_xlfn.NORM.INV(RAND(),平均報酬率,平均標準差))</f>
        <v>110.82054418679422</v>
      </c>
      <c r="E825" s="2">
        <f ca="1">表格1[[#This Row],[第2年]]*(1+_xlfn.NORM.INV(RAND(),平均報酬率,平均標準差))</f>
        <v>121.10075752756133</v>
      </c>
      <c r="F825" s="2">
        <f ca="1">表格1[[#This Row],[第3年]]*(1+_xlfn.NORM.INV(RAND(),平均報酬率,平均標準差))</f>
        <v>119.35677537279335</v>
      </c>
      <c r="G825" s="2">
        <f ca="1">表格1[[#This Row],[第4年]]*(1+_xlfn.NORM.INV(RAND(),平均報酬率,平均標準差))</f>
        <v>125.56144871918491</v>
      </c>
      <c r="H825" s="2">
        <f ca="1">表格1[[#This Row],[第5年]]*(1+_xlfn.NORM.INV(RAND(),平均報酬率,平均標準差))</f>
        <v>121.51177645696256</v>
      </c>
      <c r="I825" s="2">
        <f ca="1">表格1[[#This Row],[第6年]]*(1+_xlfn.NORM.INV(RAND(),平均報酬率,平均標準差))</f>
        <v>121.54269486493908</v>
      </c>
      <c r="J825" s="2">
        <f ca="1">表格1[[#This Row],[第7年]]*(1+_xlfn.NORM.INV(RAND(),平均報酬率,平均標準差))</f>
        <v>128.3560416321412</v>
      </c>
      <c r="K825" s="2">
        <f ca="1">表格1[[#This Row],[第8年]]*(1+_xlfn.NORM.INV(RAND(),平均報酬率,平均標準差))</f>
        <v>134.16863752934407</v>
      </c>
      <c r="L825" s="2">
        <f ca="1">表格1[[#This Row],[第9年]]*(1+_xlfn.NORM.INV(RAND(),平均報酬率,平均標準差))</f>
        <v>126.99557154512341</v>
      </c>
    </row>
    <row r="826" spans="1:12" x14ac:dyDescent="0.25">
      <c r="A826" s="1">
        <v>798</v>
      </c>
      <c r="B826" s="1">
        <f t="shared" si="12"/>
        <v>100</v>
      </c>
      <c r="C826" s="2">
        <f ca="1">表格1[[#This Row],[期初]]*(1+_xlfn.NORM.INV(RAND(),平均報酬率,平均標準差))</f>
        <v>116.81689979590124</v>
      </c>
      <c r="D826" s="2">
        <f ca="1">表格1[[#This Row],[第1年]]*(1+_xlfn.NORM.INV(RAND(),平均報酬率,平均標準差))</f>
        <v>112.92013756651649</v>
      </c>
      <c r="E826" s="2">
        <f ca="1">表格1[[#This Row],[第2年]]*(1+_xlfn.NORM.INV(RAND(),平均報酬率,平均標準差))</f>
        <v>127.97858768099225</v>
      </c>
      <c r="F826" s="2">
        <f ca="1">表格1[[#This Row],[第3年]]*(1+_xlfn.NORM.INV(RAND(),平均報酬率,平均標準差))</f>
        <v>149.8201547996743</v>
      </c>
      <c r="G826" s="2">
        <f ca="1">表格1[[#This Row],[第4年]]*(1+_xlfn.NORM.INV(RAND(),平均報酬率,平均標準差))</f>
        <v>174.89228311057192</v>
      </c>
      <c r="H826" s="2">
        <f ca="1">表格1[[#This Row],[第5年]]*(1+_xlfn.NORM.INV(RAND(),平均報酬率,平均標準差))</f>
        <v>187.36902119812675</v>
      </c>
      <c r="I826" s="2">
        <f ca="1">表格1[[#This Row],[第6年]]*(1+_xlfn.NORM.INV(RAND(),平均報酬率,平均標準差))</f>
        <v>202.42608773073249</v>
      </c>
      <c r="J826" s="2">
        <f ca="1">表格1[[#This Row],[第7年]]*(1+_xlfn.NORM.INV(RAND(),平均報酬率,平均標準差))</f>
        <v>231.03551510966113</v>
      </c>
      <c r="K826" s="2">
        <f ca="1">表格1[[#This Row],[第8年]]*(1+_xlfn.NORM.INV(RAND(),平均報酬率,平均標準差))</f>
        <v>236.49330951199389</v>
      </c>
      <c r="L826" s="2">
        <f ca="1">表格1[[#This Row],[第9年]]*(1+_xlfn.NORM.INV(RAND(),平均報酬率,平均標準差))</f>
        <v>264.76004874140267</v>
      </c>
    </row>
    <row r="827" spans="1:12" x14ac:dyDescent="0.25">
      <c r="A827" s="1">
        <v>799</v>
      </c>
      <c r="B827" s="1">
        <f t="shared" si="12"/>
        <v>100</v>
      </c>
      <c r="C827" s="2">
        <f ca="1">表格1[[#This Row],[期初]]*(1+_xlfn.NORM.INV(RAND(),平均報酬率,平均標準差))</f>
        <v>122.58346909085014</v>
      </c>
      <c r="D827" s="2">
        <f ca="1">表格1[[#This Row],[第1年]]*(1+_xlfn.NORM.INV(RAND(),平均報酬率,平均標準差))</f>
        <v>134.88457373256068</v>
      </c>
      <c r="E827" s="2">
        <f ca="1">表格1[[#This Row],[第2年]]*(1+_xlfn.NORM.INV(RAND(),平均報酬率,平均標準差))</f>
        <v>146.67661364945815</v>
      </c>
      <c r="F827" s="2">
        <f ca="1">表格1[[#This Row],[第3年]]*(1+_xlfn.NORM.INV(RAND(),平均報酬率,平均標準差))</f>
        <v>173.33390298275199</v>
      </c>
      <c r="G827" s="2">
        <f ca="1">表格1[[#This Row],[第4年]]*(1+_xlfn.NORM.INV(RAND(),平均報酬率,平均標準差))</f>
        <v>168.87870209141062</v>
      </c>
      <c r="H827" s="2">
        <f ca="1">表格1[[#This Row],[第5年]]*(1+_xlfn.NORM.INV(RAND(),平均報酬率,平均標準差))</f>
        <v>180.21115537644357</v>
      </c>
      <c r="I827" s="2">
        <f ca="1">表格1[[#This Row],[第6年]]*(1+_xlfn.NORM.INV(RAND(),平均報酬率,平均標準差))</f>
        <v>175.89663304289559</v>
      </c>
      <c r="J827" s="2">
        <f ca="1">表格1[[#This Row],[第7年]]*(1+_xlfn.NORM.INV(RAND(),平均報酬率,平均標準差))</f>
        <v>179.79211737690622</v>
      </c>
      <c r="K827" s="2">
        <f ca="1">表格1[[#This Row],[第8年]]*(1+_xlfn.NORM.INV(RAND(),平均報酬率,平均標準差))</f>
        <v>181.55983323408901</v>
      </c>
      <c r="L827" s="2">
        <f ca="1">表格1[[#This Row],[第9年]]*(1+_xlfn.NORM.INV(RAND(),平均報酬率,平均標準差))</f>
        <v>193.24494501052524</v>
      </c>
    </row>
    <row r="828" spans="1:12" x14ac:dyDescent="0.25">
      <c r="A828" s="1">
        <v>800</v>
      </c>
      <c r="B828" s="1">
        <f t="shared" si="12"/>
        <v>100</v>
      </c>
      <c r="C828" s="2">
        <f ca="1">表格1[[#This Row],[期初]]*(1+_xlfn.NORM.INV(RAND(),平均報酬率,平均標準差))</f>
        <v>105.29147443301329</v>
      </c>
      <c r="D828" s="2">
        <f ca="1">表格1[[#This Row],[第1年]]*(1+_xlfn.NORM.INV(RAND(),平均報酬率,平均標準差))</f>
        <v>109.89857125859426</v>
      </c>
      <c r="E828" s="2">
        <f ca="1">表格1[[#This Row],[第2年]]*(1+_xlfn.NORM.INV(RAND(),平均報酬率,平均標準差))</f>
        <v>111.05087830730776</v>
      </c>
      <c r="F828" s="2">
        <f ca="1">表格1[[#This Row],[第3年]]*(1+_xlfn.NORM.INV(RAND(),平均報酬率,平均標準差))</f>
        <v>124.25825660011076</v>
      </c>
      <c r="G828" s="2">
        <f ca="1">表格1[[#This Row],[第4年]]*(1+_xlfn.NORM.INV(RAND(),平均報酬率,平均標準差))</f>
        <v>122.13242736096967</v>
      </c>
      <c r="H828" s="2">
        <f ca="1">表格1[[#This Row],[第5年]]*(1+_xlfn.NORM.INV(RAND(),平均報酬率,平均標準差))</f>
        <v>143.0165801828939</v>
      </c>
      <c r="I828" s="2">
        <f ca="1">表格1[[#This Row],[第6年]]*(1+_xlfn.NORM.INV(RAND(),平均報酬率,平均標準差))</f>
        <v>156.20801697413702</v>
      </c>
      <c r="J828" s="2">
        <f ca="1">表格1[[#This Row],[第7年]]*(1+_xlfn.NORM.INV(RAND(),平均報酬率,平均標準差))</f>
        <v>169.4858362900041</v>
      </c>
      <c r="K828" s="2">
        <f ca="1">表格1[[#This Row],[第8年]]*(1+_xlfn.NORM.INV(RAND(),平均報酬率,平均標準差))</f>
        <v>196.18743299366841</v>
      </c>
      <c r="L828" s="2">
        <f ca="1">表格1[[#This Row],[第9年]]*(1+_xlfn.NORM.INV(RAND(),平均報酬率,平均標準差))</f>
        <v>206.30780952570112</v>
      </c>
    </row>
    <row r="829" spans="1:12" x14ac:dyDescent="0.25">
      <c r="A829" s="1">
        <v>801</v>
      </c>
      <c r="B829" s="1">
        <f t="shared" si="12"/>
        <v>100</v>
      </c>
      <c r="C829" s="2">
        <f ca="1">表格1[[#This Row],[期初]]*(1+_xlfn.NORM.INV(RAND(),平均報酬率,平均標準差))</f>
        <v>110.9719355436456</v>
      </c>
      <c r="D829" s="2">
        <f ca="1">表格1[[#This Row],[第1年]]*(1+_xlfn.NORM.INV(RAND(),平均報酬率,平均標準差))</f>
        <v>130.05715655382843</v>
      </c>
      <c r="E829" s="2">
        <f ca="1">表格1[[#This Row],[第2年]]*(1+_xlfn.NORM.INV(RAND(),平均報酬率,平均標準差))</f>
        <v>142.91990081314012</v>
      </c>
      <c r="F829" s="2">
        <f ca="1">表格1[[#This Row],[第3年]]*(1+_xlfn.NORM.INV(RAND(),平均報酬率,平均標準差))</f>
        <v>151.7646909152248</v>
      </c>
      <c r="G829" s="2">
        <f ca="1">表格1[[#This Row],[第4年]]*(1+_xlfn.NORM.INV(RAND(),平均報酬率,平均標準差))</f>
        <v>155.12540812451098</v>
      </c>
      <c r="H829" s="2">
        <f ca="1">表格1[[#This Row],[第5年]]*(1+_xlfn.NORM.INV(RAND(),平均報酬率,平均標準差))</f>
        <v>156.13904111108553</v>
      </c>
      <c r="I829" s="2">
        <f ca="1">表格1[[#This Row],[第6年]]*(1+_xlfn.NORM.INV(RAND(),平均報酬率,平均標準差))</f>
        <v>177.91237611032267</v>
      </c>
      <c r="J829" s="2">
        <f ca="1">表格1[[#This Row],[第7年]]*(1+_xlfn.NORM.INV(RAND(),平均報酬率,平均標準差))</f>
        <v>200.21045731022562</v>
      </c>
      <c r="K829" s="2">
        <f ca="1">表格1[[#This Row],[第8年]]*(1+_xlfn.NORM.INV(RAND(),平均報酬率,平均標準差))</f>
        <v>211.99298858284385</v>
      </c>
      <c r="L829" s="2">
        <f ca="1">表格1[[#This Row],[第9年]]*(1+_xlfn.NORM.INV(RAND(),平均報酬率,平均標準差))</f>
        <v>236.40866415347818</v>
      </c>
    </row>
    <row r="830" spans="1:12" x14ac:dyDescent="0.25">
      <c r="A830" s="1">
        <v>802</v>
      </c>
      <c r="B830" s="1">
        <f t="shared" si="12"/>
        <v>100</v>
      </c>
      <c r="C830" s="2">
        <f ca="1">表格1[[#This Row],[期初]]*(1+_xlfn.NORM.INV(RAND(),平均報酬率,平均標準差))</f>
        <v>106.44512549314658</v>
      </c>
      <c r="D830" s="2">
        <f ca="1">表格1[[#This Row],[第1年]]*(1+_xlfn.NORM.INV(RAND(),平均報酬率,平均標準差))</f>
        <v>114.13738959720911</v>
      </c>
      <c r="E830" s="2">
        <f ca="1">表格1[[#This Row],[第2年]]*(1+_xlfn.NORM.INV(RAND(),平均報酬率,平均標準差))</f>
        <v>129.61607854709166</v>
      </c>
      <c r="F830" s="2">
        <f ca="1">表格1[[#This Row],[第3年]]*(1+_xlfn.NORM.INV(RAND(),平均報酬率,平均標準差))</f>
        <v>131.09000631046797</v>
      </c>
      <c r="G830" s="2">
        <f ca="1">表格1[[#This Row],[第4年]]*(1+_xlfn.NORM.INV(RAND(),平均報酬率,平均標準差))</f>
        <v>134.90141536076521</v>
      </c>
      <c r="H830" s="2">
        <f ca="1">表格1[[#This Row],[第5年]]*(1+_xlfn.NORM.INV(RAND(),平均報酬率,平均標準差))</f>
        <v>146.3569048433863</v>
      </c>
      <c r="I830" s="2">
        <f ca="1">表格1[[#This Row],[第6年]]*(1+_xlfn.NORM.INV(RAND(),平均報酬率,平均標準差))</f>
        <v>150.6099208758539</v>
      </c>
      <c r="J830" s="2">
        <f ca="1">表格1[[#This Row],[第7年]]*(1+_xlfn.NORM.INV(RAND(),平均報酬率,平均標準差))</f>
        <v>175.61843998507038</v>
      </c>
      <c r="K830" s="2">
        <f ca="1">表格1[[#This Row],[第8年]]*(1+_xlfn.NORM.INV(RAND(),平均報酬率,平均標準差))</f>
        <v>210.51722667499178</v>
      </c>
      <c r="L830" s="2">
        <f ca="1">表格1[[#This Row],[第9年]]*(1+_xlfn.NORM.INV(RAND(),平均報酬率,平均標準差))</f>
        <v>237.05755580978965</v>
      </c>
    </row>
    <row r="831" spans="1:12" x14ac:dyDescent="0.25">
      <c r="A831" s="1">
        <v>803</v>
      </c>
      <c r="B831" s="1">
        <f t="shared" si="12"/>
        <v>100</v>
      </c>
      <c r="C831" s="2">
        <f ca="1">表格1[[#This Row],[期初]]*(1+_xlfn.NORM.INV(RAND(),平均報酬率,平均標準差))</f>
        <v>113.94726456219577</v>
      </c>
      <c r="D831" s="2">
        <f ca="1">表格1[[#This Row],[第1年]]*(1+_xlfn.NORM.INV(RAND(),平均報酬率,平均標準差))</f>
        <v>134.98732806949559</v>
      </c>
      <c r="E831" s="2">
        <f ca="1">表格1[[#This Row],[第2年]]*(1+_xlfn.NORM.INV(RAND(),平均報酬率,平均標準差))</f>
        <v>128.45063874094538</v>
      </c>
      <c r="F831" s="2">
        <f ca="1">表格1[[#This Row],[第3年]]*(1+_xlfn.NORM.INV(RAND(),平均報酬率,平均標準差))</f>
        <v>131.31675453518986</v>
      </c>
      <c r="G831" s="2">
        <f ca="1">表格1[[#This Row],[第4年]]*(1+_xlfn.NORM.INV(RAND(),平均報酬率,平均標準差))</f>
        <v>146.77173203371979</v>
      </c>
      <c r="H831" s="2">
        <f ca="1">表格1[[#This Row],[第5年]]*(1+_xlfn.NORM.INV(RAND(),平均報酬率,平均標準差))</f>
        <v>168.07827131645067</v>
      </c>
      <c r="I831" s="2">
        <f ca="1">表格1[[#This Row],[第6年]]*(1+_xlfn.NORM.INV(RAND(),平均報酬率,平均標準差))</f>
        <v>191.23343989031719</v>
      </c>
      <c r="J831" s="2">
        <f ca="1">表格1[[#This Row],[第7年]]*(1+_xlfn.NORM.INV(RAND(),平均報酬率,平均標準差))</f>
        <v>211.41451850855378</v>
      </c>
      <c r="K831" s="2">
        <f ca="1">表格1[[#This Row],[第8年]]*(1+_xlfn.NORM.INV(RAND(),平均報酬率,平均標準差))</f>
        <v>246.55405146211285</v>
      </c>
      <c r="L831" s="2">
        <f ca="1">表格1[[#This Row],[第9年]]*(1+_xlfn.NORM.INV(RAND(),平均報酬率,平均標準差))</f>
        <v>231.06218749603966</v>
      </c>
    </row>
    <row r="832" spans="1:12" x14ac:dyDescent="0.25">
      <c r="A832" s="1">
        <v>804</v>
      </c>
      <c r="B832" s="1">
        <f t="shared" si="12"/>
        <v>100</v>
      </c>
      <c r="C832" s="2">
        <f ca="1">表格1[[#This Row],[期初]]*(1+_xlfn.NORM.INV(RAND(),平均報酬率,平均標準差))</f>
        <v>107.2000262962738</v>
      </c>
      <c r="D832" s="2">
        <f ca="1">表格1[[#This Row],[第1年]]*(1+_xlfn.NORM.INV(RAND(),平均報酬率,平均標準差))</f>
        <v>119.61803518097396</v>
      </c>
      <c r="E832" s="2">
        <f ca="1">表格1[[#This Row],[第2年]]*(1+_xlfn.NORM.INV(RAND(),平均報酬率,平均標準差))</f>
        <v>138.79209113355208</v>
      </c>
      <c r="F832" s="2">
        <f ca="1">表格1[[#This Row],[第3年]]*(1+_xlfn.NORM.INV(RAND(),平均報酬率,平均標準差))</f>
        <v>144.63030213694009</v>
      </c>
      <c r="G832" s="2">
        <f ca="1">表格1[[#This Row],[第4年]]*(1+_xlfn.NORM.INV(RAND(),平均報酬率,平均標準差))</f>
        <v>151.76609790191671</v>
      </c>
      <c r="H832" s="2">
        <f ca="1">表格1[[#This Row],[第5年]]*(1+_xlfn.NORM.INV(RAND(),平均報酬率,平均標準差))</f>
        <v>175.37891990063594</v>
      </c>
      <c r="I832" s="2">
        <f ca="1">表格1[[#This Row],[第6年]]*(1+_xlfn.NORM.INV(RAND(),平均報酬率,平均標準差))</f>
        <v>187.89546679177806</v>
      </c>
      <c r="J832" s="2">
        <f ca="1">表格1[[#This Row],[第7年]]*(1+_xlfn.NORM.INV(RAND(),平均報酬率,平均標準差))</f>
        <v>222.46995367274877</v>
      </c>
      <c r="K832" s="2">
        <f ca="1">表格1[[#This Row],[第8年]]*(1+_xlfn.NORM.INV(RAND(),平均報酬率,平均標準差))</f>
        <v>233.18683211497941</v>
      </c>
      <c r="L832" s="2">
        <f ca="1">表格1[[#This Row],[第9年]]*(1+_xlfn.NORM.INV(RAND(),平均報酬率,平均標準差))</f>
        <v>255.68590994192996</v>
      </c>
    </row>
    <row r="833" spans="1:12" x14ac:dyDescent="0.25">
      <c r="A833" s="1">
        <v>805</v>
      </c>
      <c r="B833" s="1">
        <f t="shared" si="12"/>
        <v>100</v>
      </c>
      <c r="C833" s="2">
        <f ca="1">表格1[[#This Row],[期初]]*(1+_xlfn.NORM.INV(RAND(),平均報酬率,平均標準差))</f>
        <v>109.73474606219224</v>
      </c>
      <c r="D833" s="2">
        <f ca="1">表格1[[#This Row],[第1年]]*(1+_xlfn.NORM.INV(RAND(),平均報酬率,平均標準差))</f>
        <v>118.18932782021277</v>
      </c>
      <c r="E833" s="2">
        <f ca="1">表格1[[#This Row],[第2年]]*(1+_xlfn.NORM.INV(RAND(),平均報酬率,平均標準差))</f>
        <v>129.14638603394079</v>
      </c>
      <c r="F833" s="2">
        <f ca="1">表格1[[#This Row],[第3年]]*(1+_xlfn.NORM.INV(RAND(),平均報酬率,平均標準差))</f>
        <v>144.41023021867815</v>
      </c>
      <c r="G833" s="2">
        <f ca="1">表格1[[#This Row],[第4年]]*(1+_xlfn.NORM.INV(RAND(),平均報酬率,平均標準差))</f>
        <v>135.81926613828574</v>
      </c>
      <c r="H833" s="2">
        <f ca="1">表格1[[#This Row],[第5年]]*(1+_xlfn.NORM.INV(RAND(),平均報酬率,平均標準差))</f>
        <v>159.55545128413769</v>
      </c>
      <c r="I833" s="2">
        <f ca="1">表格1[[#This Row],[第6年]]*(1+_xlfn.NORM.INV(RAND(),平均報酬率,平均標準差))</f>
        <v>175.97131289642894</v>
      </c>
      <c r="J833" s="2">
        <f ca="1">表格1[[#This Row],[第7年]]*(1+_xlfn.NORM.INV(RAND(),平均報酬率,平均標準差))</f>
        <v>186.88657523623655</v>
      </c>
      <c r="K833" s="2">
        <f ca="1">表格1[[#This Row],[第8年]]*(1+_xlfn.NORM.INV(RAND(),平均報酬率,平均標準差))</f>
        <v>209.53795004141983</v>
      </c>
      <c r="L833" s="2">
        <f ca="1">表格1[[#This Row],[第9年]]*(1+_xlfn.NORM.INV(RAND(),平均報酬率,平均標準差))</f>
        <v>213.00036909045872</v>
      </c>
    </row>
    <row r="834" spans="1:12" x14ac:dyDescent="0.25">
      <c r="A834" s="1">
        <v>806</v>
      </c>
      <c r="B834" s="1">
        <f t="shared" si="12"/>
        <v>100</v>
      </c>
      <c r="C834" s="2">
        <f ca="1">表格1[[#This Row],[期初]]*(1+_xlfn.NORM.INV(RAND(),平均報酬率,平均標準差))</f>
        <v>106.75001647850522</v>
      </c>
      <c r="D834" s="2">
        <f ca="1">表格1[[#This Row],[第1年]]*(1+_xlfn.NORM.INV(RAND(),平均報酬率,平均標準差))</f>
        <v>117.34767968592219</v>
      </c>
      <c r="E834" s="2">
        <f ca="1">表格1[[#This Row],[第2年]]*(1+_xlfn.NORM.INV(RAND(),平均報酬率,平均標準差))</f>
        <v>121.78779340122713</v>
      </c>
      <c r="F834" s="2">
        <f ca="1">表格1[[#This Row],[第3年]]*(1+_xlfn.NORM.INV(RAND(),平均報酬率,平均標準差))</f>
        <v>140.28900311786725</v>
      </c>
      <c r="G834" s="2">
        <f ca="1">表格1[[#This Row],[第4年]]*(1+_xlfn.NORM.INV(RAND(),平均報酬率,平均標準差))</f>
        <v>145.2500267717032</v>
      </c>
      <c r="H834" s="2">
        <f ca="1">表格1[[#This Row],[第5年]]*(1+_xlfn.NORM.INV(RAND(),平均報酬率,平均標準差))</f>
        <v>145.34907261184111</v>
      </c>
      <c r="I834" s="2">
        <f ca="1">表格1[[#This Row],[第6年]]*(1+_xlfn.NORM.INV(RAND(),平均報酬率,平均標準差))</f>
        <v>159.24757275206855</v>
      </c>
      <c r="J834" s="2">
        <f ca="1">表格1[[#This Row],[第7年]]*(1+_xlfn.NORM.INV(RAND(),平均報酬率,平均標準差))</f>
        <v>184.06862271385285</v>
      </c>
      <c r="K834" s="2">
        <f ca="1">表格1[[#This Row],[第8年]]*(1+_xlfn.NORM.INV(RAND(),平均報酬率,平均標準差))</f>
        <v>202.10408516723589</v>
      </c>
      <c r="L834" s="2">
        <f ca="1">表格1[[#This Row],[第9年]]*(1+_xlfn.NORM.INV(RAND(),平均報酬率,平均標準差))</f>
        <v>198.88049844761659</v>
      </c>
    </row>
    <row r="835" spans="1:12" x14ac:dyDescent="0.25">
      <c r="A835" s="1">
        <v>807</v>
      </c>
      <c r="B835" s="1">
        <f t="shared" si="12"/>
        <v>100</v>
      </c>
      <c r="C835" s="2">
        <f ca="1">表格1[[#This Row],[期初]]*(1+_xlfn.NORM.INV(RAND(),平均報酬率,平均標準差))</f>
        <v>117.28652996721623</v>
      </c>
      <c r="D835" s="2">
        <f ca="1">表格1[[#This Row],[第1年]]*(1+_xlfn.NORM.INV(RAND(),平均報酬率,平均標準差))</f>
        <v>129.19116044360459</v>
      </c>
      <c r="E835" s="2">
        <f ca="1">表格1[[#This Row],[第2年]]*(1+_xlfn.NORM.INV(RAND(),平均報酬率,平均標準差))</f>
        <v>133.21778236496132</v>
      </c>
      <c r="F835" s="2">
        <f ca="1">表格1[[#This Row],[第3年]]*(1+_xlfn.NORM.INV(RAND(),平均報酬率,平均標準差))</f>
        <v>147.63393837095103</v>
      </c>
      <c r="G835" s="2">
        <f ca="1">表格1[[#This Row],[第4年]]*(1+_xlfn.NORM.INV(RAND(),平均報酬率,平均標準差))</f>
        <v>157.87394833477575</v>
      </c>
      <c r="H835" s="2">
        <f ca="1">表格1[[#This Row],[第5年]]*(1+_xlfn.NORM.INV(RAND(),平均報酬率,平均標準差))</f>
        <v>177.22197649005656</v>
      </c>
      <c r="I835" s="2">
        <f ca="1">表格1[[#This Row],[第6年]]*(1+_xlfn.NORM.INV(RAND(),平均報酬率,平均標準差))</f>
        <v>183.6142426349775</v>
      </c>
      <c r="J835" s="2">
        <f ca="1">表格1[[#This Row],[第7年]]*(1+_xlfn.NORM.INV(RAND(),平均報酬率,平均標準差))</f>
        <v>201.4723928164311</v>
      </c>
      <c r="K835" s="2">
        <f ca="1">表格1[[#This Row],[第8年]]*(1+_xlfn.NORM.INV(RAND(),平均報酬率,平均標準差))</f>
        <v>206.12705458343817</v>
      </c>
      <c r="L835" s="2">
        <f ca="1">表格1[[#This Row],[第9年]]*(1+_xlfn.NORM.INV(RAND(),平均報酬率,平均標準差))</f>
        <v>214.34348420350588</v>
      </c>
    </row>
    <row r="836" spans="1:12" x14ac:dyDescent="0.25">
      <c r="A836" s="1">
        <v>808</v>
      </c>
      <c r="B836" s="1">
        <f t="shared" si="12"/>
        <v>100</v>
      </c>
      <c r="C836" s="2">
        <f ca="1">表格1[[#This Row],[期初]]*(1+_xlfn.NORM.INV(RAND(),平均報酬率,平均標準差))</f>
        <v>106.14733859113632</v>
      </c>
      <c r="D836" s="2">
        <f ca="1">表格1[[#This Row],[第1年]]*(1+_xlfn.NORM.INV(RAND(),平均報酬率,平均標準差))</f>
        <v>109.27993135103101</v>
      </c>
      <c r="E836" s="2">
        <f ca="1">表格1[[#This Row],[第2年]]*(1+_xlfn.NORM.INV(RAND(),平均報酬率,平均標準差))</f>
        <v>121.30954787554538</v>
      </c>
      <c r="F836" s="2">
        <f ca="1">表格1[[#This Row],[第3年]]*(1+_xlfn.NORM.INV(RAND(),平均報酬率,平均標準差))</f>
        <v>123.4535458010768</v>
      </c>
      <c r="G836" s="2">
        <f ca="1">表格1[[#This Row],[第4年]]*(1+_xlfn.NORM.INV(RAND(),平均報酬率,平均標準差))</f>
        <v>128.80466252391935</v>
      </c>
      <c r="H836" s="2">
        <f ca="1">表格1[[#This Row],[第5年]]*(1+_xlfn.NORM.INV(RAND(),平均報酬率,平均標準差))</f>
        <v>126.22670323192746</v>
      </c>
      <c r="I836" s="2">
        <f ca="1">表格1[[#This Row],[第6年]]*(1+_xlfn.NORM.INV(RAND(),平均報酬率,平均標準差))</f>
        <v>130.53197670805835</v>
      </c>
      <c r="J836" s="2">
        <f ca="1">表格1[[#This Row],[第7年]]*(1+_xlfn.NORM.INV(RAND(),平均報酬率,平均標準差))</f>
        <v>149.58675702300326</v>
      </c>
      <c r="K836" s="2">
        <f ca="1">表格1[[#This Row],[第8年]]*(1+_xlfn.NORM.INV(RAND(),平均報酬率,平均標準差))</f>
        <v>167.99079446765873</v>
      </c>
      <c r="L836" s="2">
        <f ca="1">表格1[[#This Row],[第9年]]*(1+_xlfn.NORM.INV(RAND(),平均報酬率,平均標準差))</f>
        <v>178.6452382069703</v>
      </c>
    </row>
    <row r="837" spans="1:12" x14ac:dyDescent="0.25">
      <c r="A837" s="1">
        <v>809</v>
      </c>
      <c r="B837" s="1">
        <f t="shared" si="12"/>
        <v>100</v>
      </c>
      <c r="C837" s="2">
        <f ca="1">表格1[[#This Row],[期初]]*(1+_xlfn.NORM.INV(RAND(),平均報酬率,平均標準差))</f>
        <v>110.83243880159242</v>
      </c>
      <c r="D837" s="2">
        <f ca="1">表格1[[#This Row],[第1年]]*(1+_xlfn.NORM.INV(RAND(),平均報酬率,平均標準差))</f>
        <v>119.09638419232991</v>
      </c>
      <c r="E837" s="2">
        <f ca="1">表格1[[#This Row],[第2年]]*(1+_xlfn.NORM.INV(RAND(),平均報酬率,平均標準差))</f>
        <v>124.11841477563131</v>
      </c>
      <c r="F837" s="2">
        <f ca="1">表格1[[#This Row],[第3年]]*(1+_xlfn.NORM.INV(RAND(),平均報酬率,平均標準差))</f>
        <v>126.23924535270537</v>
      </c>
      <c r="G837" s="2">
        <f ca="1">表格1[[#This Row],[第4年]]*(1+_xlfn.NORM.INV(RAND(),平均報酬率,平均標準差))</f>
        <v>134.01990052919902</v>
      </c>
      <c r="H837" s="2">
        <f ca="1">表格1[[#This Row],[第5年]]*(1+_xlfn.NORM.INV(RAND(),平均報酬率,平均標準差))</f>
        <v>137.60566050998352</v>
      </c>
      <c r="I837" s="2">
        <f ca="1">表格1[[#This Row],[第6年]]*(1+_xlfn.NORM.INV(RAND(),平均報酬率,平均標準差))</f>
        <v>155.07475203028133</v>
      </c>
      <c r="J837" s="2">
        <f ca="1">表格1[[#This Row],[第7年]]*(1+_xlfn.NORM.INV(RAND(),平均報酬率,平均標準差))</f>
        <v>175.86182388907548</v>
      </c>
      <c r="K837" s="2">
        <f ca="1">表格1[[#This Row],[第8年]]*(1+_xlfn.NORM.INV(RAND(),平均報酬率,平均標準差))</f>
        <v>199.88567731098161</v>
      </c>
      <c r="L837" s="2">
        <f ca="1">表格1[[#This Row],[第9年]]*(1+_xlfn.NORM.INV(RAND(),平均報酬率,平均標準差))</f>
        <v>197.83661745351299</v>
      </c>
    </row>
    <row r="838" spans="1:12" x14ac:dyDescent="0.25">
      <c r="A838" s="1">
        <v>810</v>
      </c>
      <c r="B838" s="1">
        <f t="shared" si="12"/>
        <v>100</v>
      </c>
      <c r="C838" s="2">
        <f ca="1">表格1[[#This Row],[期初]]*(1+_xlfn.NORM.INV(RAND(),平均報酬率,平均標準差))</f>
        <v>106.04232602478059</v>
      </c>
      <c r="D838" s="2">
        <f ca="1">表格1[[#This Row],[第1年]]*(1+_xlfn.NORM.INV(RAND(),平均報酬率,平均標準差))</f>
        <v>132.51135990031327</v>
      </c>
      <c r="E838" s="2">
        <f ca="1">表格1[[#This Row],[第2年]]*(1+_xlfn.NORM.INV(RAND(),平均報酬率,平均標準差))</f>
        <v>144.07217512161199</v>
      </c>
      <c r="F838" s="2">
        <f ca="1">表格1[[#This Row],[第3年]]*(1+_xlfn.NORM.INV(RAND(),平均報酬率,平均標準差))</f>
        <v>153.71094204714885</v>
      </c>
      <c r="G838" s="2">
        <f ca="1">表格1[[#This Row],[第4年]]*(1+_xlfn.NORM.INV(RAND(),平均報酬率,平均標準差))</f>
        <v>167.80220314381188</v>
      </c>
      <c r="H838" s="2">
        <f ca="1">表格1[[#This Row],[第5年]]*(1+_xlfn.NORM.INV(RAND(),平均報酬率,平均標準差))</f>
        <v>187.77726047323779</v>
      </c>
      <c r="I838" s="2">
        <f ca="1">表格1[[#This Row],[第6年]]*(1+_xlfn.NORM.INV(RAND(),平均報酬率,平均標準差))</f>
        <v>205.06242246360782</v>
      </c>
      <c r="J838" s="2">
        <f ca="1">表格1[[#This Row],[第7年]]*(1+_xlfn.NORM.INV(RAND(),平均報酬率,平均標準差))</f>
        <v>222.026420477442</v>
      </c>
      <c r="K838" s="2">
        <f ca="1">表格1[[#This Row],[第8年]]*(1+_xlfn.NORM.INV(RAND(),平均報酬率,平均標準差))</f>
        <v>208.96725367937469</v>
      </c>
      <c r="L838" s="2">
        <f ca="1">表格1[[#This Row],[第9年]]*(1+_xlfn.NORM.INV(RAND(),平均報酬率,平均標準差))</f>
        <v>215.21756356356147</v>
      </c>
    </row>
    <row r="839" spans="1:12" x14ac:dyDescent="0.25">
      <c r="A839" s="1">
        <v>811</v>
      </c>
      <c r="B839" s="1">
        <f t="shared" si="12"/>
        <v>100</v>
      </c>
      <c r="C839" s="2">
        <f ca="1">表格1[[#This Row],[期初]]*(1+_xlfn.NORM.INV(RAND(),平均報酬率,平均標準差))</f>
        <v>104.80364503826604</v>
      </c>
      <c r="D839" s="2">
        <f ca="1">表格1[[#This Row],[第1年]]*(1+_xlfn.NORM.INV(RAND(),平均報酬率,平均標準差))</f>
        <v>115.26344596114946</v>
      </c>
      <c r="E839" s="2">
        <f ca="1">表格1[[#This Row],[第2年]]*(1+_xlfn.NORM.INV(RAND(),平均報酬率,平均標準差))</f>
        <v>122.16232510393684</v>
      </c>
      <c r="F839" s="2">
        <f ca="1">表格1[[#This Row],[第3年]]*(1+_xlfn.NORM.INV(RAND(),平均報酬率,平均標準差))</f>
        <v>140.55346651289406</v>
      </c>
      <c r="G839" s="2">
        <f ca="1">表格1[[#This Row],[第4年]]*(1+_xlfn.NORM.INV(RAND(),平均報酬率,平均標準差))</f>
        <v>157.5060867002434</v>
      </c>
      <c r="H839" s="2">
        <f ca="1">表格1[[#This Row],[第5年]]*(1+_xlfn.NORM.INV(RAND(),平均報酬率,平均標準差))</f>
        <v>155.17703867166588</v>
      </c>
      <c r="I839" s="2">
        <f ca="1">表格1[[#This Row],[第6年]]*(1+_xlfn.NORM.INV(RAND(),平均報酬率,平均標準差))</f>
        <v>157.75592097428645</v>
      </c>
      <c r="J839" s="2">
        <f ca="1">表格1[[#This Row],[第7年]]*(1+_xlfn.NORM.INV(RAND(),平均報酬率,平均標準差))</f>
        <v>167.53417042448902</v>
      </c>
      <c r="K839" s="2">
        <f ca="1">表格1[[#This Row],[第8年]]*(1+_xlfn.NORM.INV(RAND(),平均報酬率,平均標準差))</f>
        <v>198.86173768744069</v>
      </c>
      <c r="L839" s="2">
        <f ca="1">表格1[[#This Row],[第9年]]*(1+_xlfn.NORM.INV(RAND(),平均報酬率,平均標準差))</f>
        <v>192.16674563491844</v>
      </c>
    </row>
    <row r="840" spans="1:12" x14ac:dyDescent="0.25">
      <c r="A840" s="1">
        <v>812</v>
      </c>
      <c r="B840" s="1">
        <f t="shared" si="12"/>
        <v>100</v>
      </c>
      <c r="C840" s="2">
        <f ca="1">表格1[[#This Row],[期初]]*(1+_xlfn.NORM.INV(RAND(),平均報酬率,平均標準差))</f>
        <v>102.82637053842663</v>
      </c>
      <c r="D840" s="2">
        <f ca="1">表格1[[#This Row],[第1年]]*(1+_xlfn.NORM.INV(RAND(),平均報酬率,平均標準差))</f>
        <v>101.91722351016496</v>
      </c>
      <c r="E840" s="2">
        <f ca="1">表格1[[#This Row],[第2年]]*(1+_xlfn.NORM.INV(RAND(),平均報酬率,平均標準差))</f>
        <v>117.72952122723586</v>
      </c>
      <c r="F840" s="2">
        <f ca="1">表格1[[#This Row],[第3年]]*(1+_xlfn.NORM.INV(RAND(),平均報酬率,平均標準差))</f>
        <v>117.93283503854025</v>
      </c>
      <c r="G840" s="2">
        <f ca="1">表格1[[#This Row],[第4年]]*(1+_xlfn.NORM.INV(RAND(),平均報酬率,平均標準差))</f>
        <v>127.27007340618873</v>
      </c>
      <c r="H840" s="2">
        <f ca="1">表格1[[#This Row],[第5年]]*(1+_xlfn.NORM.INV(RAND(),平均報酬率,平均標準差))</f>
        <v>133.07170241476652</v>
      </c>
      <c r="I840" s="2">
        <f ca="1">表格1[[#This Row],[第6年]]*(1+_xlfn.NORM.INV(RAND(),平均報酬率,平均標準差))</f>
        <v>147.6501978454028</v>
      </c>
      <c r="J840" s="2">
        <f ca="1">表格1[[#This Row],[第7年]]*(1+_xlfn.NORM.INV(RAND(),平均報酬率,平均標準差))</f>
        <v>157.18804923971263</v>
      </c>
      <c r="K840" s="2">
        <f ca="1">表格1[[#This Row],[第8年]]*(1+_xlfn.NORM.INV(RAND(),平均報酬率,平均標準差))</f>
        <v>172.43264958670443</v>
      </c>
      <c r="L840" s="2">
        <f ca="1">表格1[[#This Row],[第9年]]*(1+_xlfn.NORM.INV(RAND(),平均報酬率,平均標準差))</f>
        <v>181.05351951820305</v>
      </c>
    </row>
    <row r="841" spans="1:12" x14ac:dyDescent="0.25">
      <c r="A841" s="1">
        <v>813</v>
      </c>
      <c r="B841" s="1">
        <f t="shared" si="12"/>
        <v>100</v>
      </c>
      <c r="C841" s="2">
        <f ca="1">表格1[[#This Row],[期初]]*(1+_xlfn.NORM.INV(RAND(),平均報酬率,平均標準差))</f>
        <v>109.38297137698044</v>
      </c>
      <c r="D841" s="2">
        <f ca="1">表格1[[#This Row],[第1年]]*(1+_xlfn.NORM.INV(RAND(),平均報酬率,平均標準差))</f>
        <v>114.18512420327703</v>
      </c>
      <c r="E841" s="2">
        <f ca="1">表格1[[#This Row],[第2年]]*(1+_xlfn.NORM.INV(RAND(),平均報酬率,平均標準差))</f>
        <v>112.39409400336649</v>
      </c>
      <c r="F841" s="2">
        <f ca="1">表格1[[#This Row],[第3年]]*(1+_xlfn.NORM.INV(RAND(),平均報酬率,平均標準差))</f>
        <v>116.82968511410773</v>
      </c>
      <c r="G841" s="2">
        <f ca="1">表格1[[#This Row],[第4年]]*(1+_xlfn.NORM.INV(RAND(),平均報酬率,平均標準差))</f>
        <v>128.98494617388934</v>
      </c>
      <c r="H841" s="2">
        <f ca="1">表格1[[#This Row],[第5年]]*(1+_xlfn.NORM.INV(RAND(),平均報酬率,平均標準差))</f>
        <v>141.41213577723778</v>
      </c>
      <c r="I841" s="2">
        <f ca="1">表格1[[#This Row],[第6年]]*(1+_xlfn.NORM.INV(RAND(),平均報酬率,平均標準差))</f>
        <v>139.71315706974923</v>
      </c>
      <c r="J841" s="2">
        <f ca="1">表格1[[#This Row],[第7年]]*(1+_xlfn.NORM.INV(RAND(),平均報酬率,平均標準差))</f>
        <v>143.71892191345134</v>
      </c>
      <c r="K841" s="2">
        <f ca="1">表格1[[#This Row],[第8年]]*(1+_xlfn.NORM.INV(RAND(),平均報酬率,平均標準差))</f>
        <v>130.53883349932701</v>
      </c>
      <c r="L841" s="2">
        <f ca="1">表格1[[#This Row],[第9年]]*(1+_xlfn.NORM.INV(RAND(),平均報酬率,平均標準差))</f>
        <v>140.47843734796618</v>
      </c>
    </row>
    <row r="842" spans="1:12" x14ac:dyDescent="0.25">
      <c r="A842" s="1">
        <v>814</v>
      </c>
      <c r="B842" s="1">
        <f t="shared" si="12"/>
        <v>100</v>
      </c>
      <c r="C842" s="2">
        <f ca="1">表格1[[#This Row],[期初]]*(1+_xlfn.NORM.INV(RAND(),平均報酬率,平均標準差))</f>
        <v>104.77479967609413</v>
      </c>
      <c r="D842" s="2">
        <f ca="1">表格1[[#This Row],[第1年]]*(1+_xlfn.NORM.INV(RAND(),平均報酬率,平均標準差))</f>
        <v>105.79771641809349</v>
      </c>
      <c r="E842" s="2">
        <f ca="1">表格1[[#This Row],[第2年]]*(1+_xlfn.NORM.INV(RAND(),平均報酬率,平均標準差))</f>
        <v>104.57061069869904</v>
      </c>
      <c r="F842" s="2">
        <f ca="1">表格1[[#This Row],[第3年]]*(1+_xlfn.NORM.INV(RAND(),平均報酬率,平均標準差))</f>
        <v>110.25428040750282</v>
      </c>
      <c r="G842" s="2">
        <f ca="1">表格1[[#This Row],[第4年]]*(1+_xlfn.NORM.INV(RAND(),平均報酬率,平均標準差))</f>
        <v>112.85187392830122</v>
      </c>
      <c r="H842" s="2">
        <f ca="1">表格1[[#This Row],[第5年]]*(1+_xlfn.NORM.INV(RAND(),平均報酬率,平均標準差))</f>
        <v>115.47971434346499</v>
      </c>
      <c r="I842" s="2">
        <f ca="1">表格1[[#This Row],[第6年]]*(1+_xlfn.NORM.INV(RAND(),平均報酬率,平均標準差))</f>
        <v>123.57667188740032</v>
      </c>
      <c r="J842" s="2">
        <f ca="1">表格1[[#This Row],[第7年]]*(1+_xlfn.NORM.INV(RAND(),平均報酬率,平均標準差))</f>
        <v>129.70698800918328</v>
      </c>
      <c r="K842" s="2">
        <f ca="1">表格1[[#This Row],[第8年]]*(1+_xlfn.NORM.INV(RAND(),平均報酬率,平均標準差))</f>
        <v>139.27250569107261</v>
      </c>
      <c r="L842" s="2">
        <f ca="1">表格1[[#This Row],[第9年]]*(1+_xlfn.NORM.INV(RAND(),平均報酬率,平均標準差))</f>
        <v>152.51872320641104</v>
      </c>
    </row>
    <row r="843" spans="1:12" x14ac:dyDescent="0.25">
      <c r="A843" s="1">
        <v>815</v>
      </c>
      <c r="B843" s="1">
        <f t="shared" si="12"/>
        <v>100</v>
      </c>
      <c r="C843" s="2">
        <f ca="1">表格1[[#This Row],[期初]]*(1+_xlfn.NORM.INV(RAND(),平均報酬率,平均標準差))</f>
        <v>104.23481773313516</v>
      </c>
      <c r="D843" s="2">
        <f ca="1">表格1[[#This Row],[第1年]]*(1+_xlfn.NORM.INV(RAND(),平均報酬率,平均標準差))</f>
        <v>110.66993920146638</v>
      </c>
      <c r="E843" s="2">
        <f ca="1">表格1[[#This Row],[第2年]]*(1+_xlfn.NORM.INV(RAND(),平均報酬率,平均標準差))</f>
        <v>125.73214964382292</v>
      </c>
      <c r="F843" s="2">
        <f ca="1">表格1[[#This Row],[第3年]]*(1+_xlfn.NORM.INV(RAND(),平均報酬率,平均標準差))</f>
        <v>152.19043411645515</v>
      </c>
      <c r="G843" s="2">
        <f ca="1">表格1[[#This Row],[第4年]]*(1+_xlfn.NORM.INV(RAND(),平均報酬率,平均標準差))</f>
        <v>158.11063524522265</v>
      </c>
      <c r="H843" s="2">
        <f ca="1">表格1[[#This Row],[第5年]]*(1+_xlfn.NORM.INV(RAND(),平均報酬率,平均標準差))</f>
        <v>172.33575058048737</v>
      </c>
      <c r="I843" s="2">
        <f ca="1">表格1[[#This Row],[第6年]]*(1+_xlfn.NORM.INV(RAND(),平均報酬率,平均標準差))</f>
        <v>185.52801882331693</v>
      </c>
      <c r="J843" s="2">
        <f ca="1">表格1[[#This Row],[第7年]]*(1+_xlfn.NORM.INV(RAND(),平均報酬率,平均標準差))</f>
        <v>209.59158354610759</v>
      </c>
      <c r="K843" s="2">
        <f ca="1">表格1[[#This Row],[第8年]]*(1+_xlfn.NORM.INV(RAND(),平均報酬率,平均標準差))</f>
        <v>224.66010433776884</v>
      </c>
      <c r="L843" s="2">
        <f ca="1">表格1[[#This Row],[第9年]]*(1+_xlfn.NORM.INV(RAND(),平均報酬率,平均標準差))</f>
        <v>255.23141722479789</v>
      </c>
    </row>
    <row r="844" spans="1:12" x14ac:dyDescent="0.25">
      <c r="A844" s="1">
        <v>816</v>
      </c>
      <c r="B844" s="1">
        <f t="shared" si="12"/>
        <v>100</v>
      </c>
      <c r="C844" s="2">
        <f ca="1">表格1[[#This Row],[期初]]*(1+_xlfn.NORM.INV(RAND(),平均報酬率,平均標準差))</f>
        <v>105.7061191969112</v>
      </c>
      <c r="D844" s="2">
        <f ca="1">表格1[[#This Row],[第1年]]*(1+_xlfn.NORM.INV(RAND(),平均報酬率,平均標準差))</f>
        <v>113.37868351351736</v>
      </c>
      <c r="E844" s="2">
        <f ca="1">表格1[[#This Row],[第2年]]*(1+_xlfn.NORM.INV(RAND(),平均報酬率,平均標準差))</f>
        <v>117.24677803278799</v>
      </c>
      <c r="F844" s="2">
        <f ca="1">表格1[[#This Row],[第3年]]*(1+_xlfn.NORM.INV(RAND(),平均報酬率,平均標準差))</f>
        <v>135.06564201878277</v>
      </c>
      <c r="G844" s="2">
        <f ca="1">表格1[[#This Row],[第4年]]*(1+_xlfn.NORM.INV(RAND(),平均報酬率,平均標準差))</f>
        <v>134.05459611192501</v>
      </c>
      <c r="H844" s="2">
        <f ca="1">表格1[[#This Row],[第5年]]*(1+_xlfn.NORM.INV(RAND(),平均報酬率,平均標準差))</f>
        <v>135.4431971673373</v>
      </c>
      <c r="I844" s="2">
        <f ca="1">表格1[[#This Row],[第6年]]*(1+_xlfn.NORM.INV(RAND(),平均報酬率,平均標準差))</f>
        <v>143.66092472770936</v>
      </c>
      <c r="J844" s="2">
        <f ca="1">表格1[[#This Row],[第7年]]*(1+_xlfn.NORM.INV(RAND(),平均報酬率,平均標準差))</f>
        <v>153.79717770094285</v>
      </c>
      <c r="K844" s="2">
        <f ca="1">表格1[[#This Row],[第8年]]*(1+_xlfn.NORM.INV(RAND(),平均報酬率,平均標準差))</f>
        <v>167.40778199108647</v>
      </c>
      <c r="L844" s="2">
        <f ca="1">表格1[[#This Row],[第9年]]*(1+_xlfn.NORM.INV(RAND(),平均報酬率,平均標準差))</f>
        <v>158.33499307257051</v>
      </c>
    </row>
    <row r="845" spans="1:12" x14ac:dyDescent="0.25">
      <c r="A845" s="1">
        <v>817</v>
      </c>
      <c r="B845" s="1">
        <f t="shared" si="12"/>
        <v>100</v>
      </c>
      <c r="C845" s="2">
        <f ca="1">表格1[[#This Row],[期初]]*(1+_xlfn.NORM.INV(RAND(),平均報酬率,平均標準差))</f>
        <v>103.96026236141805</v>
      </c>
      <c r="D845" s="2">
        <f ca="1">表格1[[#This Row],[第1年]]*(1+_xlfn.NORM.INV(RAND(),平均報酬率,平均標準差))</f>
        <v>110.10288224625563</v>
      </c>
      <c r="E845" s="2">
        <f ca="1">表格1[[#This Row],[第2年]]*(1+_xlfn.NORM.INV(RAND(),平均報酬率,平均標準差))</f>
        <v>116.16523846211099</v>
      </c>
      <c r="F845" s="2">
        <f ca="1">表格1[[#This Row],[第3年]]*(1+_xlfn.NORM.INV(RAND(),平均報酬率,平均標準差))</f>
        <v>125.28538510715312</v>
      </c>
      <c r="G845" s="2">
        <f ca="1">表格1[[#This Row],[第4年]]*(1+_xlfn.NORM.INV(RAND(),平均報酬率,平均標準差))</f>
        <v>137.3593820055774</v>
      </c>
      <c r="H845" s="2">
        <f ca="1">表格1[[#This Row],[第5年]]*(1+_xlfn.NORM.INV(RAND(),平均報酬率,平均標準差))</f>
        <v>151.94925805733988</v>
      </c>
      <c r="I845" s="2">
        <f ca="1">表格1[[#This Row],[第6年]]*(1+_xlfn.NORM.INV(RAND(),平均報酬率,平均標準差))</f>
        <v>145.25793656684934</v>
      </c>
      <c r="J845" s="2">
        <f ca="1">表格1[[#This Row],[第7年]]*(1+_xlfn.NORM.INV(RAND(),平均報酬率,平均標準差))</f>
        <v>158.69384568403146</v>
      </c>
      <c r="K845" s="2">
        <f ca="1">表格1[[#This Row],[第8年]]*(1+_xlfn.NORM.INV(RAND(),平均報酬率,平均標準差))</f>
        <v>182.85077522724708</v>
      </c>
      <c r="L845" s="2">
        <f ca="1">表格1[[#This Row],[第9年]]*(1+_xlfn.NORM.INV(RAND(),平均報酬率,平均標準差))</f>
        <v>198.26667356861819</v>
      </c>
    </row>
    <row r="846" spans="1:12" x14ac:dyDescent="0.25">
      <c r="A846" s="1">
        <v>818</v>
      </c>
      <c r="B846" s="1">
        <f t="shared" si="12"/>
        <v>100</v>
      </c>
      <c r="C846" s="2">
        <f ca="1">表格1[[#This Row],[期初]]*(1+_xlfn.NORM.INV(RAND(),平均報酬率,平均標準差))</f>
        <v>105.89747219376578</v>
      </c>
      <c r="D846" s="2">
        <f ca="1">表格1[[#This Row],[第1年]]*(1+_xlfn.NORM.INV(RAND(),平均報酬率,平均標準差))</f>
        <v>111.57401754956021</v>
      </c>
      <c r="E846" s="2">
        <f ca="1">表格1[[#This Row],[第2年]]*(1+_xlfn.NORM.INV(RAND(),平均報酬率,平均標準差))</f>
        <v>118.0034654992666</v>
      </c>
      <c r="F846" s="2">
        <f ca="1">表格1[[#This Row],[第3年]]*(1+_xlfn.NORM.INV(RAND(),平均報酬率,平均標準差))</f>
        <v>128.35537773476358</v>
      </c>
      <c r="G846" s="2">
        <f ca="1">表格1[[#This Row],[第4年]]*(1+_xlfn.NORM.INV(RAND(),平均報酬率,平均標準差))</f>
        <v>140.36939148000792</v>
      </c>
      <c r="H846" s="2">
        <f ca="1">表格1[[#This Row],[第5年]]*(1+_xlfn.NORM.INV(RAND(),平均報酬率,平均標準差))</f>
        <v>153.68305099315182</v>
      </c>
      <c r="I846" s="2">
        <f ca="1">表格1[[#This Row],[第6年]]*(1+_xlfn.NORM.INV(RAND(),平均報酬率,平均標準差))</f>
        <v>180.28290245384983</v>
      </c>
      <c r="J846" s="2">
        <f ca="1">表格1[[#This Row],[第7年]]*(1+_xlfn.NORM.INV(RAND(),平均報酬率,平均標準差))</f>
        <v>186.94933870903012</v>
      </c>
      <c r="K846" s="2">
        <f ca="1">表格1[[#This Row],[第8年]]*(1+_xlfn.NORM.INV(RAND(),平均報酬率,平均標準差))</f>
        <v>193.29754581339614</v>
      </c>
      <c r="L846" s="2">
        <f ca="1">表格1[[#This Row],[第9年]]*(1+_xlfn.NORM.INV(RAND(),平均報酬率,平均標準差))</f>
        <v>201.89162758735432</v>
      </c>
    </row>
    <row r="847" spans="1:12" x14ac:dyDescent="0.25">
      <c r="A847" s="1">
        <v>819</v>
      </c>
      <c r="B847" s="1">
        <f t="shared" si="12"/>
        <v>100</v>
      </c>
      <c r="C847" s="2">
        <f ca="1">表格1[[#This Row],[期初]]*(1+_xlfn.NORM.INV(RAND(),平均報酬率,平均標準差))</f>
        <v>108.55695618831609</v>
      </c>
      <c r="D847" s="2">
        <f ca="1">表格1[[#This Row],[第1年]]*(1+_xlfn.NORM.INV(RAND(),平均報酬率,平均標準差))</f>
        <v>114.86968317898541</v>
      </c>
      <c r="E847" s="2">
        <f ca="1">表格1[[#This Row],[第2年]]*(1+_xlfn.NORM.INV(RAND(),平均報酬率,平均標準差))</f>
        <v>121.87008124158854</v>
      </c>
      <c r="F847" s="2">
        <f ca="1">表格1[[#This Row],[第3年]]*(1+_xlfn.NORM.INV(RAND(),平均報酬率,平均標準差))</f>
        <v>116.03448174796698</v>
      </c>
      <c r="G847" s="2">
        <f ca="1">表格1[[#This Row],[第4年]]*(1+_xlfn.NORM.INV(RAND(),平均報酬率,平均標準差))</f>
        <v>124.39222407451417</v>
      </c>
      <c r="H847" s="2">
        <f ca="1">表格1[[#This Row],[第5年]]*(1+_xlfn.NORM.INV(RAND(),平均報酬率,平均標準差))</f>
        <v>122.50773880136484</v>
      </c>
      <c r="I847" s="2">
        <f ca="1">表格1[[#This Row],[第6年]]*(1+_xlfn.NORM.INV(RAND(),平均報酬率,平均標準差))</f>
        <v>130.02416726766538</v>
      </c>
      <c r="J847" s="2">
        <f ca="1">表格1[[#This Row],[第7年]]*(1+_xlfn.NORM.INV(RAND(),平均報酬率,平均標準差))</f>
        <v>148.00390740154398</v>
      </c>
      <c r="K847" s="2">
        <f ca="1">表格1[[#This Row],[第8年]]*(1+_xlfn.NORM.INV(RAND(),平均報酬率,平均標準差))</f>
        <v>172.51264600392514</v>
      </c>
      <c r="L847" s="2">
        <f ca="1">表格1[[#This Row],[第9年]]*(1+_xlfn.NORM.INV(RAND(),平均報酬率,平均標準差))</f>
        <v>186.11906829318218</v>
      </c>
    </row>
    <row r="848" spans="1:12" x14ac:dyDescent="0.25">
      <c r="A848" s="1">
        <v>820</v>
      </c>
      <c r="B848" s="1">
        <f t="shared" si="12"/>
        <v>100</v>
      </c>
      <c r="C848" s="2">
        <f ca="1">表格1[[#This Row],[期初]]*(1+_xlfn.NORM.INV(RAND(),平均報酬率,平均標準差))</f>
        <v>104.19884785686138</v>
      </c>
      <c r="D848" s="2">
        <f ca="1">表格1[[#This Row],[第1年]]*(1+_xlfn.NORM.INV(RAND(),平均報酬率,平均標準差))</f>
        <v>112.17890401145912</v>
      </c>
      <c r="E848" s="2">
        <f ca="1">表格1[[#This Row],[第2年]]*(1+_xlfn.NORM.INV(RAND(),平均報酬率,平均標準差))</f>
        <v>124.34929171203935</v>
      </c>
      <c r="F848" s="2">
        <f ca="1">表格1[[#This Row],[第3年]]*(1+_xlfn.NORM.INV(RAND(),平均報酬率,平均標準差))</f>
        <v>139.23579120886271</v>
      </c>
      <c r="G848" s="2">
        <f ca="1">表格1[[#This Row],[第4年]]*(1+_xlfn.NORM.INV(RAND(),平均報酬率,平均標準差))</f>
        <v>154.24883007163464</v>
      </c>
      <c r="H848" s="2">
        <f ca="1">表格1[[#This Row],[第5年]]*(1+_xlfn.NORM.INV(RAND(),平均報酬率,平均標準差))</f>
        <v>162.61710964016416</v>
      </c>
      <c r="I848" s="2">
        <f ca="1">表格1[[#This Row],[第6年]]*(1+_xlfn.NORM.INV(RAND(),平均報酬率,平均標準差))</f>
        <v>168.82924360612469</v>
      </c>
      <c r="J848" s="2">
        <f ca="1">表格1[[#This Row],[第7年]]*(1+_xlfn.NORM.INV(RAND(),平均報酬率,平均標準差))</f>
        <v>185.39524348727983</v>
      </c>
      <c r="K848" s="2">
        <f ca="1">表格1[[#This Row],[第8年]]*(1+_xlfn.NORM.INV(RAND(),平均報酬率,平均標準差))</f>
        <v>217.56438837520065</v>
      </c>
      <c r="L848" s="2">
        <f ca="1">表格1[[#This Row],[第9年]]*(1+_xlfn.NORM.INV(RAND(),平均報酬率,平均標準差))</f>
        <v>230.08133749647823</v>
      </c>
    </row>
    <row r="849" spans="1:12" x14ac:dyDescent="0.25">
      <c r="A849" s="1">
        <v>821</v>
      </c>
      <c r="B849" s="1">
        <f t="shared" si="12"/>
        <v>100</v>
      </c>
      <c r="C849" s="2">
        <f ca="1">表格1[[#This Row],[期初]]*(1+_xlfn.NORM.INV(RAND(),平均報酬率,平均標準差))</f>
        <v>116.11081764230273</v>
      </c>
      <c r="D849" s="2">
        <f ca="1">表格1[[#This Row],[第1年]]*(1+_xlfn.NORM.INV(RAND(),平均報酬率,平均標準差))</f>
        <v>124.62599973488305</v>
      </c>
      <c r="E849" s="2">
        <f ca="1">表格1[[#This Row],[第2年]]*(1+_xlfn.NORM.INV(RAND(),平均報酬率,平均標準差))</f>
        <v>137.06166751980072</v>
      </c>
      <c r="F849" s="2">
        <f ca="1">表格1[[#This Row],[第3年]]*(1+_xlfn.NORM.INV(RAND(),平均報酬率,平均標準差))</f>
        <v>150.4470979637438</v>
      </c>
      <c r="G849" s="2">
        <f ca="1">表格1[[#This Row],[第4年]]*(1+_xlfn.NORM.INV(RAND(),平均報酬率,平均標準差))</f>
        <v>170.50345843571552</v>
      </c>
      <c r="H849" s="2">
        <f ca="1">表格1[[#This Row],[第5年]]*(1+_xlfn.NORM.INV(RAND(),平均報酬率,平均標準差))</f>
        <v>185.22209609050222</v>
      </c>
      <c r="I849" s="2">
        <f ca="1">表格1[[#This Row],[第6年]]*(1+_xlfn.NORM.INV(RAND(),平均報酬率,平均標準差))</f>
        <v>200.21140454587172</v>
      </c>
      <c r="J849" s="2">
        <f ca="1">表格1[[#This Row],[第7年]]*(1+_xlfn.NORM.INV(RAND(),平均報酬率,平均標準差))</f>
        <v>208.00157665701479</v>
      </c>
      <c r="K849" s="2">
        <f ca="1">表格1[[#This Row],[第8年]]*(1+_xlfn.NORM.INV(RAND(),平均報酬率,平均標準差))</f>
        <v>222.63303248862363</v>
      </c>
      <c r="L849" s="2">
        <f ca="1">表格1[[#This Row],[第9年]]*(1+_xlfn.NORM.INV(RAND(),平均報酬率,平均標準差))</f>
        <v>237.7674485327527</v>
      </c>
    </row>
    <row r="850" spans="1:12" x14ac:dyDescent="0.25">
      <c r="A850" s="1">
        <v>822</v>
      </c>
      <c r="B850" s="1">
        <f t="shared" si="12"/>
        <v>100</v>
      </c>
      <c r="C850" s="2">
        <f ca="1">表格1[[#This Row],[期初]]*(1+_xlfn.NORM.INV(RAND(),平均報酬率,平均標準差))</f>
        <v>111.0527524417906</v>
      </c>
      <c r="D850" s="2">
        <f ca="1">表格1[[#This Row],[第1年]]*(1+_xlfn.NORM.INV(RAND(),平均報酬率,平均標準差))</f>
        <v>117.0476407912349</v>
      </c>
      <c r="E850" s="2">
        <f ca="1">表格1[[#This Row],[第2年]]*(1+_xlfn.NORM.INV(RAND(),平均報酬率,平均標準差))</f>
        <v>127.49392419814146</v>
      </c>
      <c r="F850" s="2">
        <f ca="1">表格1[[#This Row],[第3年]]*(1+_xlfn.NORM.INV(RAND(),平均報酬率,平均標準差))</f>
        <v>147.92352566151072</v>
      </c>
      <c r="G850" s="2">
        <f ca="1">表格1[[#This Row],[第4年]]*(1+_xlfn.NORM.INV(RAND(),平均報酬率,平均標準差))</f>
        <v>162.18972858507448</v>
      </c>
      <c r="H850" s="2">
        <f ca="1">表格1[[#This Row],[第5年]]*(1+_xlfn.NORM.INV(RAND(),平均報酬率,平均標準差))</f>
        <v>183.5293532590772</v>
      </c>
      <c r="I850" s="2">
        <f ca="1">表格1[[#This Row],[第6年]]*(1+_xlfn.NORM.INV(RAND(),平均報酬率,平均標準差))</f>
        <v>197.01108431590757</v>
      </c>
      <c r="J850" s="2">
        <f ca="1">表格1[[#This Row],[第7年]]*(1+_xlfn.NORM.INV(RAND(),平均報酬率,平均標準差))</f>
        <v>222.11609481389965</v>
      </c>
      <c r="K850" s="2">
        <f ca="1">表格1[[#This Row],[第8年]]*(1+_xlfn.NORM.INV(RAND(),平均報酬率,平均標準差))</f>
        <v>217.45911210862465</v>
      </c>
      <c r="L850" s="2">
        <f ca="1">表格1[[#This Row],[第9年]]*(1+_xlfn.NORM.INV(RAND(),平均報酬率,平均標準差))</f>
        <v>241.82113489667827</v>
      </c>
    </row>
    <row r="851" spans="1:12" x14ac:dyDescent="0.25">
      <c r="A851" s="1">
        <v>823</v>
      </c>
      <c r="B851" s="1">
        <f t="shared" si="12"/>
        <v>100</v>
      </c>
      <c r="C851" s="2">
        <f ca="1">表格1[[#This Row],[期初]]*(1+_xlfn.NORM.INV(RAND(),平均報酬率,平均標準差))</f>
        <v>113.08493191759086</v>
      </c>
      <c r="D851" s="2">
        <f ca="1">表格1[[#This Row],[第1年]]*(1+_xlfn.NORM.INV(RAND(),平均報酬率,平均標準差))</f>
        <v>119.73335976174782</v>
      </c>
      <c r="E851" s="2">
        <f ca="1">表格1[[#This Row],[第2年]]*(1+_xlfn.NORM.INV(RAND(),平均報酬率,平均標準差))</f>
        <v>127.20401557082381</v>
      </c>
      <c r="F851" s="2">
        <f ca="1">表格1[[#This Row],[第3年]]*(1+_xlfn.NORM.INV(RAND(),平均報酬率,平均標準差))</f>
        <v>129.00891977939287</v>
      </c>
      <c r="G851" s="2">
        <f ca="1">表格1[[#This Row],[第4年]]*(1+_xlfn.NORM.INV(RAND(),平均報酬率,平均標準差))</f>
        <v>141.41265592847807</v>
      </c>
      <c r="H851" s="2">
        <f ca="1">表格1[[#This Row],[第5年]]*(1+_xlfn.NORM.INV(RAND(),平均報酬率,平均標準差))</f>
        <v>163.61079185610555</v>
      </c>
      <c r="I851" s="2">
        <f ca="1">表格1[[#This Row],[第6年]]*(1+_xlfn.NORM.INV(RAND(),平均報酬率,平均標準差))</f>
        <v>177.5878139442213</v>
      </c>
      <c r="J851" s="2">
        <f ca="1">表格1[[#This Row],[第7年]]*(1+_xlfn.NORM.INV(RAND(),平均報酬率,平均標準差))</f>
        <v>194.3086107824038</v>
      </c>
      <c r="K851" s="2">
        <f ca="1">表格1[[#This Row],[第8年]]*(1+_xlfn.NORM.INV(RAND(),平均報酬率,平均標準差))</f>
        <v>198.88752660745314</v>
      </c>
      <c r="L851" s="2">
        <f ca="1">表格1[[#This Row],[第9年]]*(1+_xlfn.NORM.INV(RAND(),平均報酬率,平均標準差))</f>
        <v>219.12073644613722</v>
      </c>
    </row>
    <row r="852" spans="1:12" x14ac:dyDescent="0.25">
      <c r="A852" s="1">
        <v>824</v>
      </c>
      <c r="B852" s="1">
        <f t="shared" si="12"/>
        <v>100</v>
      </c>
      <c r="C852" s="2">
        <f ca="1">表格1[[#This Row],[期初]]*(1+_xlfn.NORM.INV(RAND(),平均報酬率,平均標準差))</f>
        <v>104.32664596201842</v>
      </c>
      <c r="D852" s="2">
        <f ca="1">表格1[[#This Row],[第1年]]*(1+_xlfn.NORM.INV(RAND(),平均報酬率,平均標準差))</f>
        <v>109.88760319345626</v>
      </c>
      <c r="E852" s="2">
        <f ca="1">表格1[[#This Row],[第2年]]*(1+_xlfn.NORM.INV(RAND(),平均報酬率,平均標準差))</f>
        <v>115.24552649998644</v>
      </c>
      <c r="F852" s="2">
        <f ca="1">表格1[[#This Row],[第3年]]*(1+_xlfn.NORM.INV(RAND(),平均報酬率,平均標準差))</f>
        <v>126.39083965468116</v>
      </c>
      <c r="G852" s="2">
        <f ca="1">表格1[[#This Row],[第4年]]*(1+_xlfn.NORM.INV(RAND(),平均報酬率,平均標準差))</f>
        <v>146.73846599805202</v>
      </c>
      <c r="H852" s="2">
        <f ca="1">表格1[[#This Row],[第5年]]*(1+_xlfn.NORM.INV(RAND(),平均報酬率,平均標準差))</f>
        <v>160.61134568027967</v>
      </c>
      <c r="I852" s="2">
        <f ca="1">表格1[[#This Row],[第6年]]*(1+_xlfn.NORM.INV(RAND(),平均報酬率,平均標準差))</f>
        <v>167.27463522988916</v>
      </c>
      <c r="J852" s="2">
        <f ca="1">表格1[[#This Row],[第7年]]*(1+_xlfn.NORM.INV(RAND(),平均報酬率,平均標準差))</f>
        <v>191.76532388891766</v>
      </c>
      <c r="K852" s="2">
        <f ca="1">表格1[[#This Row],[第8年]]*(1+_xlfn.NORM.INV(RAND(),平均報酬率,平均標準差))</f>
        <v>213.66774334651973</v>
      </c>
      <c r="L852" s="2">
        <f ca="1">表格1[[#This Row],[第9年]]*(1+_xlfn.NORM.INV(RAND(),平均報酬率,平均標準差))</f>
        <v>256.05125887724915</v>
      </c>
    </row>
    <row r="853" spans="1:12" x14ac:dyDescent="0.25">
      <c r="A853" s="1">
        <v>825</v>
      </c>
      <c r="B853" s="1">
        <f t="shared" si="12"/>
        <v>100</v>
      </c>
      <c r="C853" s="2">
        <f ca="1">表格1[[#This Row],[期初]]*(1+_xlfn.NORM.INV(RAND(),平均報酬率,平均標準差))</f>
        <v>112.48524163284637</v>
      </c>
      <c r="D853" s="2">
        <f ca="1">表格1[[#This Row],[第1年]]*(1+_xlfn.NORM.INV(RAND(),平均報酬率,平均標準差))</f>
        <v>128.82562513285922</v>
      </c>
      <c r="E853" s="2">
        <f ca="1">表格1[[#This Row],[第2年]]*(1+_xlfn.NORM.INV(RAND(),平均報酬率,平均標準差))</f>
        <v>131.2058821794742</v>
      </c>
      <c r="F853" s="2">
        <f ca="1">表格1[[#This Row],[第3年]]*(1+_xlfn.NORM.INV(RAND(),平均報酬率,平均標準差))</f>
        <v>133.39957566902461</v>
      </c>
      <c r="G853" s="2">
        <f ca="1">表格1[[#This Row],[第4年]]*(1+_xlfn.NORM.INV(RAND(),平均報酬率,平均標準差))</f>
        <v>148.4600453419684</v>
      </c>
      <c r="H853" s="2">
        <f ca="1">表格1[[#This Row],[第5年]]*(1+_xlfn.NORM.INV(RAND(),平均報酬率,平均標準差))</f>
        <v>162.68665293420108</v>
      </c>
      <c r="I853" s="2">
        <f ca="1">表格1[[#This Row],[第6年]]*(1+_xlfn.NORM.INV(RAND(),平均報酬率,平均標準差))</f>
        <v>179.77534391781757</v>
      </c>
      <c r="J853" s="2">
        <f ca="1">表格1[[#This Row],[第7年]]*(1+_xlfn.NORM.INV(RAND(),平均報酬率,平均標準差))</f>
        <v>194.84520174508046</v>
      </c>
      <c r="K853" s="2">
        <f ca="1">表格1[[#This Row],[第8年]]*(1+_xlfn.NORM.INV(RAND(),平均報酬率,平均標準差))</f>
        <v>217.63439186233674</v>
      </c>
      <c r="L853" s="2">
        <f ca="1">表格1[[#This Row],[第9年]]*(1+_xlfn.NORM.INV(RAND(),平均報酬率,平均標準差))</f>
        <v>193.65487775903139</v>
      </c>
    </row>
    <row r="854" spans="1:12" x14ac:dyDescent="0.25">
      <c r="A854" s="1">
        <v>826</v>
      </c>
      <c r="B854" s="1">
        <f t="shared" si="12"/>
        <v>100</v>
      </c>
      <c r="C854" s="2">
        <f ca="1">表格1[[#This Row],[期初]]*(1+_xlfn.NORM.INV(RAND(),平均報酬率,平均標準差))</f>
        <v>102.55195648866</v>
      </c>
      <c r="D854" s="2">
        <f ca="1">表格1[[#This Row],[第1年]]*(1+_xlfn.NORM.INV(RAND(),平均報酬率,平均標準差))</f>
        <v>103.51360875800665</v>
      </c>
      <c r="E854" s="2">
        <f ca="1">表格1[[#This Row],[第2年]]*(1+_xlfn.NORM.INV(RAND(),平均報酬率,平均標準差))</f>
        <v>100.11495829831551</v>
      </c>
      <c r="F854" s="2">
        <f ca="1">表格1[[#This Row],[第3年]]*(1+_xlfn.NORM.INV(RAND(),平均報酬率,平均標準差))</f>
        <v>111.50717949197077</v>
      </c>
      <c r="G854" s="2">
        <f ca="1">表格1[[#This Row],[第4年]]*(1+_xlfn.NORM.INV(RAND(),平均報酬率,平均標準差))</f>
        <v>116.29128331997114</v>
      </c>
      <c r="H854" s="2">
        <f ca="1">表格1[[#This Row],[第5年]]*(1+_xlfn.NORM.INV(RAND(),平均報酬率,平均標準差))</f>
        <v>125.73485139763011</v>
      </c>
      <c r="I854" s="2">
        <f ca="1">表格1[[#This Row],[第6年]]*(1+_xlfn.NORM.INV(RAND(),平均報酬率,平均標準差))</f>
        <v>137.77666943194694</v>
      </c>
      <c r="J854" s="2">
        <f ca="1">表格1[[#This Row],[第7年]]*(1+_xlfn.NORM.INV(RAND(),平均報酬率,平均標準差))</f>
        <v>151.36070204111874</v>
      </c>
      <c r="K854" s="2">
        <f ca="1">表格1[[#This Row],[第8年]]*(1+_xlfn.NORM.INV(RAND(),平均報酬率,平均標準差))</f>
        <v>175.71485274346662</v>
      </c>
      <c r="L854" s="2">
        <f ca="1">表格1[[#This Row],[第9年]]*(1+_xlfn.NORM.INV(RAND(),平均報酬率,平均標準差))</f>
        <v>190.03812400068293</v>
      </c>
    </row>
    <row r="855" spans="1:12" x14ac:dyDescent="0.25">
      <c r="A855" s="1">
        <v>827</v>
      </c>
      <c r="B855" s="1">
        <f t="shared" si="12"/>
        <v>100</v>
      </c>
      <c r="C855" s="2">
        <f ca="1">表格1[[#This Row],[期初]]*(1+_xlfn.NORM.INV(RAND(),平均報酬率,平均標準差))</f>
        <v>99.33001272941992</v>
      </c>
      <c r="D855" s="2">
        <f ca="1">表格1[[#This Row],[第1年]]*(1+_xlfn.NORM.INV(RAND(),平均報酬率,平均標準差))</f>
        <v>102.82446680403022</v>
      </c>
      <c r="E855" s="2">
        <f ca="1">表格1[[#This Row],[第2年]]*(1+_xlfn.NORM.INV(RAND(),平均報酬率,平均標準差))</f>
        <v>104.68995573264299</v>
      </c>
      <c r="F855" s="2">
        <f ca="1">表格1[[#This Row],[第3年]]*(1+_xlfn.NORM.INV(RAND(),平均報酬率,平均標準差))</f>
        <v>111.57107446624691</v>
      </c>
      <c r="G855" s="2">
        <f ca="1">表格1[[#This Row],[第4年]]*(1+_xlfn.NORM.INV(RAND(),平均報酬率,平均標準差))</f>
        <v>117.54388490422915</v>
      </c>
      <c r="H855" s="2">
        <f ca="1">表格1[[#This Row],[第5年]]*(1+_xlfn.NORM.INV(RAND(),平均報酬率,平均標準差))</f>
        <v>116.05251579225333</v>
      </c>
      <c r="I855" s="2">
        <f ca="1">表格1[[#This Row],[第6年]]*(1+_xlfn.NORM.INV(RAND(),平均報酬率,平均標準差))</f>
        <v>133.56996218329644</v>
      </c>
      <c r="J855" s="2">
        <f ca="1">表格1[[#This Row],[第7年]]*(1+_xlfn.NORM.INV(RAND(),平均報酬率,平均標準差))</f>
        <v>147.91519024379414</v>
      </c>
      <c r="K855" s="2">
        <f ca="1">表格1[[#This Row],[第8年]]*(1+_xlfn.NORM.INV(RAND(),平均報酬率,平均標準差))</f>
        <v>162.61220300965664</v>
      </c>
      <c r="L855" s="2">
        <f ca="1">表格1[[#This Row],[第9年]]*(1+_xlfn.NORM.INV(RAND(),平均報酬率,平均標準差))</f>
        <v>164.0705029349123</v>
      </c>
    </row>
    <row r="856" spans="1:12" x14ac:dyDescent="0.25">
      <c r="A856" s="1">
        <v>828</v>
      </c>
      <c r="B856" s="1">
        <f t="shared" si="12"/>
        <v>100</v>
      </c>
      <c r="C856" s="2">
        <f ca="1">表格1[[#This Row],[期初]]*(1+_xlfn.NORM.INV(RAND(),平均報酬率,平均標準差))</f>
        <v>100.52387602894963</v>
      </c>
      <c r="D856" s="2">
        <f ca="1">表格1[[#This Row],[第1年]]*(1+_xlfn.NORM.INV(RAND(),平均報酬率,平均標準差))</f>
        <v>113.2154891878432</v>
      </c>
      <c r="E856" s="2">
        <f ca="1">表格1[[#This Row],[第2年]]*(1+_xlfn.NORM.INV(RAND(),平均報酬率,平均標準差))</f>
        <v>113.98089847276945</v>
      </c>
      <c r="F856" s="2">
        <f ca="1">表格1[[#This Row],[第3年]]*(1+_xlfn.NORM.INV(RAND(),平均報酬率,平均標準差))</f>
        <v>123.6242292748362</v>
      </c>
      <c r="G856" s="2">
        <f ca="1">表格1[[#This Row],[第4年]]*(1+_xlfn.NORM.INV(RAND(),平均報酬率,平均標準差))</f>
        <v>130.34891337270693</v>
      </c>
      <c r="H856" s="2">
        <f ca="1">表格1[[#This Row],[第5年]]*(1+_xlfn.NORM.INV(RAND(),平均報酬率,平均標準差))</f>
        <v>152.93178070467928</v>
      </c>
      <c r="I856" s="2">
        <f ca="1">表格1[[#This Row],[第6年]]*(1+_xlfn.NORM.INV(RAND(),平均報酬率,平均標準差))</f>
        <v>163.05798955063594</v>
      </c>
      <c r="J856" s="2">
        <f ca="1">表格1[[#This Row],[第7年]]*(1+_xlfn.NORM.INV(RAND(),平均報酬率,平均標準差))</f>
        <v>176.36196263373924</v>
      </c>
      <c r="K856" s="2">
        <f ca="1">表格1[[#This Row],[第8年]]*(1+_xlfn.NORM.INV(RAND(),平均報酬率,平均標準差))</f>
        <v>183.07918440582094</v>
      </c>
      <c r="L856" s="2">
        <f ca="1">表格1[[#This Row],[第9年]]*(1+_xlfn.NORM.INV(RAND(),平均報酬率,平均標準差))</f>
        <v>202.64668012090897</v>
      </c>
    </row>
    <row r="857" spans="1:12" x14ac:dyDescent="0.25">
      <c r="A857" s="1">
        <v>829</v>
      </c>
      <c r="B857" s="1">
        <f t="shared" si="12"/>
        <v>100</v>
      </c>
      <c r="C857" s="2">
        <f ca="1">表格1[[#This Row],[期初]]*(1+_xlfn.NORM.INV(RAND(),平均報酬率,平均標準差))</f>
        <v>110.26332545147737</v>
      </c>
      <c r="D857" s="2">
        <f ca="1">表格1[[#This Row],[第1年]]*(1+_xlfn.NORM.INV(RAND(),平均報酬率,平均標準差))</f>
        <v>119.00110973807462</v>
      </c>
      <c r="E857" s="2">
        <f ca="1">表格1[[#This Row],[第2年]]*(1+_xlfn.NORM.INV(RAND(),平均報酬率,平均標準差))</f>
        <v>129.28414536796848</v>
      </c>
      <c r="F857" s="2">
        <f ca="1">表格1[[#This Row],[第3年]]*(1+_xlfn.NORM.INV(RAND(),平均報酬率,平均標準差))</f>
        <v>146.96751835299699</v>
      </c>
      <c r="G857" s="2">
        <f ca="1">表格1[[#This Row],[第4年]]*(1+_xlfn.NORM.INV(RAND(),平均報酬率,平均標準差))</f>
        <v>156.22963389703119</v>
      </c>
      <c r="H857" s="2">
        <f ca="1">表格1[[#This Row],[第5年]]*(1+_xlfn.NORM.INV(RAND(),平均報酬率,平均標準差))</f>
        <v>170.70419981952017</v>
      </c>
      <c r="I857" s="2">
        <f ca="1">表格1[[#This Row],[第6年]]*(1+_xlfn.NORM.INV(RAND(),平均報酬率,平均標準差))</f>
        <v>184.5504574101881</v>
      </c>
      <c r="J857" s="2">
        <f ca="1">表格1[[#This Row],[第7年]]*(1+_xlfn.NORM.INV(RAND(),平均報酬率,平均標準差))</f>
        <v>195.57677402357803</v>
      </c>
      <c r="K857" s="2">
        <f ca="1">表格1[[#This Row],[第8年]]*(1+_xlfn.NORM.INV(RAND(),平均報酬率,平均標準差))</f>
        <v>212.31903821165324</v>
      </c>
      <c r="L857" s="2">
        <f ca="1">表格1[[#This Row],[第9年]]*(1+_xlfn.NORM.INV(RAND(),平均報酬率,平均標準差))</f>
        <v>233.23482502989279</v>
      </c>
    </row>
    <row r="858" spans="1:12" x14ac:dyDescent="0.25">
      <c r="A858" s="1">
        <v>830</v>
      </c>
      <c r="B858" s="1">
        <f t="shared" si="12"/>
        <v>100</v>
      </c>
      <c r="C858" s="2">
        <f ca="1">表格1[[#This Row],[期初]]*(1+_xlfn.NORM.INV(RAND(),平均報酬率,平均標準差))</f>
        <v>104.62059817149823</v>
      </c>
      <c r="D858" s="2">
        <f ca="1">表格1[[#This Row],[第1年]]*(1+_xlfn.NORM.INV(RAND(),平均報酬率,平均標準差))</f>
        <v>118.60344200982293</v>
      </c>
      <c r="E858" s="2">
        <f ca="1">表格1[[#This Row],[第2年]]*(1+_xlfn.NORM.INV(RAND(),平均報酬率,平均標準差))</f>
        <v>126.72943878277574</v>
      </c>
      <c r="F858" s="2">
        <f ca="1">表格1[[#This Row],[第3年]]*(1+_xlfn.NORM.INV(RAND(),平均報酬率,平均標準差))</f>
        <v>138.44924099055629</v>
      </c>
      <c r="G858" s="2">
        <f ca="1">表格1[[#This Row],[第4年]]*(1+_xlfn.NORM.INV(RAND(),平均報酬率,平均標準差))</f>
        <v>140.94682346343043</v>
      </c>
      <c r="H858" s="2">
        <f ca="1">表格1[[#This Row],[第5年]]*(1+_xlfn.NORM.INV(RAND(),平均報酬率,平均標準差))</f>
        <v>148.54910585396044</v>
      </c>
      <c r="I858" s="2">
        <f ca="1">表格1[[#This Row],[第6年]]*(1+_xlfn.NORM.INV(RAND(),平均報酬率,平均標準差))</f>
        <v>162.32291850134442</v>
      </c>
      <c r="J858" s="2">
        <f ca="1">表格1[[#This Row],[第7年]]*(1+_xlfn.NORM.INV(RAND(),平均報酬率,平均標準差))</f>
        <v>171.53992179606229</v>
      </c>
      <c r="K858" s="2">
        <f ca="1">表格1[[#This Row],[第8年]]*(1+_xlfn.NORM.INV(RAND(),平均報酬率,平均標準差))</f>
        <v>172.60008967385971</v>
      </c>
      <c r="L858" s="2">
        <f ca="1">表格1[[#This Row],[第9年]]*(1+_xlfn.NORM.INV(RAND(),平均報酬率,平均標準差))</f>
        <v>187.17038729989287</v>
      </c>
    </row>
    <row r="859" spans="1:12" x14ac:dyDescent="0.25">
      <c r="A859" s="1">
        <v>831</v>
      </c>
      <c r="B859" s="1">
        <f t="shared" si="12"/>
        <v>100</v>
      </c>
      <c r="C859" s="2">
        <f ca="1">表格1[[#This Row],[期初]]*(1+_xlfn.NORM.INV(RAND(),平均報酬率,平均標準差))</f>
        <v>112.60933594230131</v>
      </c>
      <c r="D859" s="2">
        <f ca="1">表格1[[#This Row],[第1年]]*(1+_xlfn.NORM.INV(RAND(),平均報酬率,平均標準差))</f>
        <v>129.49978940367657</v>
      </c>
      <c r="E859" s="2">
        <f ca="1">表格1[[#This Row],[第2年]]*(1+_xlfn.NORM.INV(RAND(),平均報酬率,平均標準差))</f>
        <v>141.30291725251232</v>
      </c>
      <c r="F859" s="2">
        <f ca="1">表格1[[#This Row],[第3年]]*(1+_xlfn.NORM.INV(RAND(),平均報酬率,平均標準差))</f>
        <v>159.6111947884788</v>
      </c>
      <c r="G859" s="2">
        <f ca="1">表格1[[#This Row],[第4年]]*(1+_xlfn.NORM.INV(RAND(),平均報酬率,平均標準差))</f>
        <v>195.80361717372926</v>
      </c>
      <c r="H859" s="2">
        <f ca="1">表格1[[#This Row],[第5年]]*(1+_xlfn.NORM.INV(RAND(),平均報酬率,平均標準差))</f>
        <v>201.43874268583289</v>
      </c>
      <c r="I859" s="2">
        <f ca="1">表格1[[#This Row],[第6年]]*(1+_xlfn.NORM.INV(RAND(),平均報酬率,平均標準差))</f>
        <v>225.48886002356525</v>
      </c>
      <c r="J859" s="2">
        <f ca="1">表格1[[#This Row],[第7年]]*(1+_xlfn.NORM.INV(RAND(),平均報酬率,平均標準差))</f>
        <v>240.38089060451466</v>
      </c>
      <c r="K859" s="2">
        <f ca="1">表格1[[#This Row],[第8年]]*(1+_xlfn.NORM.INV(RAND(),平均報酬率,平均標準差))</f>
        <v>275.3474373503999</v>
      </c>
      <c r="L859" s="2">
        <f ca="1">表格1[[#This Row],[第9年]]*(1+_xlfn.NORM.INV(RAND(),平均報酬率,平均標準差))</f>
        <v>303.01686948140434</v>
      </c>
    </row>
    <row r="860" spans="1:12" x14ac:dyDescent="0.25">
      <c r="A860" s="1">
        <v>832</v>
      </c>
      <c r="B860" s="1">
        <f t="shared" si="12"/>
        <v>100</v>
      </c>
      <c r="C860" s="2">
        <f ca="1">表格1[[#This Row],[期初]]*(1+_xlfn.NORM.INV(RAND(),平均報酬率,平均標準差))</f>
        <v>101.51306507868902</v>
      </c>
      <c r="D860" s="2">
        <f ca="1">表格1[[#This Row],[第1年]]*(1+_xlfn.NORM.INV(RAND(),平均報酬率,平均標準差))</f>
        <v>106.38767073562441</v>
      </c>
      <c r="E860" s="2">
        <f ca="1">表格1[[#This Row],[第2年]]*(1+_xlfn.NORM.INV(RAND(),平均報酬率,平均標準差))</f>
        <v>128.82648339036996</v>
      </c>
      <c r="F860" s="2">
        <f ca="1">表格1[[#This Row],[第3年]]*(1+_xlfn.NORM.INV(RAND(),平均報酬率,平均標準差))</f>
        <v>138.42465890823061</v>
      </c>
      <c r="G860" s="2">
        <f ca="1">表格1[[#This Row],[第4年]]*(1+_xlfn.NORM.INV(RAND(),平均報酬率,平均標準差))</f>
        <v>139.82309866792872</v>
      </c>
      <c r="H860" s="2">
        <f ca="1">表格1[[#This Row],[第5年]]*(1+_xlfn.NORM.INV(RAND(),平均報酬率,平均標準差))</f>
        <v>139.31617988879836</v>
      </c>
      <c r="I860" s="2">
        <f ca="1">表格1[[#This Row],[第6年]]*(1+_xlfn.NORM.INV(RAND(),平均報酬率,平均標準差))</f>
        <v>158.24652035037059</v>
      </c>
      <c r="J860" s="2">
        <f ca="1">表格1[[#This Row],[第7年]]*(1+_xlfn.NORM.INV(RAND(),平均報酬率,平均標準差))</f>
        <v>159.2603107032364</v>
      </c>
      <c r="K860" s="2">
        <f ca="1">表格1[[#This Row],[第8年]]*(1+_xlfn.NORM.INV(RAND(),平均報酬率,平均標準差))</f>
        <v>166.30781051795961</v>
      </c>
      <c r="L860" s="2">
        <f ca="1">表格1[[#This Row],[第9年]]*(1+_xlfn.NORM.INV(RAND(),平均報酬率,平均標準差))</f>
        <v>183.62357753796422</v>
      </c>
    </row>
    <row r="861" spans="1:12" x14ac:dyDescent="0.25">
      <c r="A861" s="1">
        <v>833</v>
      </c>
      <c r="B861" s="1">
        <f t="shared" ref="B861:B924" si="13">投入金額</f>
        <v>100</v>
      </c>
      <c r="C861" s="2">
        <f ca="1">表格1[[#This Row],[期初]]*(1+_xlfn.NORM.INV(RAND(),平均報酬率,平均標準差))</f>
        <v>107.36298092291545</v>
      </c>
      <c r="D861" s="2">
        <f ca="1">表格1[[#This Row],[第1年]]*(1+_xlfn.NORM.INV(RAND(),平均報酬率,平均標準差))</f>
        <v>105.92999571964354</v>
      </c>
      <c r="E861" s="2">
        <f ca="1">表格1[[#This Row],[第2年]]*(1+_xlfn.NORM.INV(RAND(),平均報酬率,平均標準差))</f>
        <v>107.8324201235873</v>
      </c>
      <c r="F861" s="2">
        <f ca="1">表格1[[#This Row],[第3年]]*(1+_xlfn.NORM.INV(RAND(),平均報酬率,平均標準差))</f>
        <v>103.59831564369021</v>
      </c>
      <c r="G861" s="2">
        <f ca="1">表格1[[#This Row],[第4年]]*(1+_xlfn.NORM.INV(RAND(),平均報酬率,平均標準差))</f>
        <v>113.19141214516733</v>
      </c>
      <c r="H861" s="2">
        <f ca="1">表格1[[#This Row],[第5年]]*(1+_xlfn.NORM.INV(RAND(),平均報酬率,平均標準差))</f>
        <v>109.82846718053275</v>
      </c>
      <c r="I861" s="2">
        <f ca="1">表格1[[#This Row],[第6年]]*(1+_xlfn.NORM.INV(RAND(),平均報酬率,平均標準差))</f>
        <v>121.14137946687455</v>
      </c>
      <c r="J861" s="2">
        <f ca="1">表格1[[#This Row],[第7年]]*(1+_xlfn.NORM.INV(RAND(),平均報酬率,平均標準差))</f>
        <v>131.00764154813504</v>
      </c>
      <c r="K861" s="2">
        <f ca="1">表格1[[#This Row],[第8年]]*(1+_xlfn.NORM.INV(RAND(),平均報酬率,平均標準差))</f>
        <v>153.41158290481508</v>
      </c>
      <c r="L861" s="2">
        <f ca="1">表格1[[#This Row],[第9年]]*(1+_xlfn.NORM.INV(RAND(),平均報酬率,平均標準差))</f>
        <v>172.4158185179536</v>
      </c>
    </row>
    <row r="862" spans="1:12" x14ac:dyDescent="0.25">
      <c r="A862" s="1">
        <v>834</v>
      </c>
      <c r="B862" s="1">
        <f t="shared" si="13"/>
        <v>100</v>
      </c>
      <c r="C862" s="2">
        <f ca="1">表格1[[#This Row],[期初]]*(1+_xlfn.NORM.INV(RAND(),平均報酬率,平均標準差))</f>
        <v>112.94933166605263</v>
      </c>
      <c r="D862" s="2">
        <f ca="1">表格1[[#This Row],[第1年]]*(1+_xlfn.NORM.INV(RAND(),平均報酬率,平均標準差))</f>
        <v>113.7073576093685</v>
      </c>
      <c r="E862" s="2">
        <f ca="1">表格1[[#This Row],[第2年]]*(1+_xlfn.NORM.INV(RAND(),平均報酬率,平均標準差))</f>
        <v>127.86967190967238</v>
      </c>
      <c r="F862" s="2">
        <f ca="1">表格1[[#This Row],[第3年]]*(1+_xlfn.NORM.INV(RAND(),平均報酬率,平均標準差))</f>
        <v>148.11077664312683</v>
      </c>
      <c r="G862" s="2">
        <f ca="1">表格1[[#This Row],[第4年]]*(1+_xlfn.NORM.INV(RAND(),平均報酬率,平均標準差))</f>
        <v>159.97098850305218</v>
      </c>
      <c r="H862" s="2">
        <f ca="1">表格1[[#This Row],[第5年]]*(1+_xlfn.NORM.INV(RAND(),平均報酬率,平均標準差))</f>
        <v>166.17518247572997</v>
      </c>
      <c r="I862" s="2">
        <f ca="1">表格1[[#This Row],[第6年]]*(1+_xlfn.NORM.INV(RAND(),平均報酬率,平均標準差))</f>
        <v>200.79908760160578</v>
      </c>
      <c r="J862" s="2">
        <f ca="1">表格1[[#This Row],[第7年]]*(1+_xlfn.NORM.INV(RAND(),平均報酬率,平均標準差))</f>
        <v>239.28727122788021</v>
      </c>
      <c r="K862" s="2">
        <f ca="1">表格1[[#This Row],[第8年]]*(1+_xlfn.NORM.INV(RAND(),平均報酬率,平均標準差))</f>
        <v>254.61190269647244</v>
      </c>
      <c r="L862" s="2">
        <f ca="1">表格1[[#This Row],[第9年]]*(1+_xlfn.NORM.INV(RAND(),平均報酬率,平均標準差))</f>
        <v>246.93711156587088</v>
      </c>
    </row>
    <row r="863" spans="1:12" x14ac:dyDescent="0.25">
      <c r="A863" s="1">
        <v>835</v>
      </c>
      <c r="B863" s="1">
        <f t="shared" si="13"/>
        <v>100</v>
      </c>
      <c r="C863" s="2">
        <f ca="1">表格1[[#This Row],[期初]]*(1+_xlfn.NORM.INV(RAND(),平均報酬率,平均標準差))</f>
        <v>113.2933895402944</v>
      </c>
      <c r="D863" s="2">
        <f ca="1">表格1[[#This Row],[第1年]]*(1+_xlfn.NORM.INV(RAND(),平均報酬率,平均標準差))</f>
        <v>126.12643726488089</v>
      </c>
      <c r="E863" s="2">
        <f ca="1">表格1[[#This Row],[第2年]]*(1+_xlfn.NORM.INV(RAND(),平均報酬率,平均標準差))</f>
        <v>128.53429303802355</v>
      </c>
      <c r="F863" s="2">
        <f ca="1">表格1[[#This Row],[第3年]]*(1+_xlfn.NORM.INV(RAND(),平均報酬率,平均標準差))</f>
        <v>130.35371640481361</v>
      </c>
      <c r="G863" s="2">
        <f ca="1">表格1[[#This Row],[第4年]]*(1+_xlfn.NORM.INV(RAND(),平均報酬率,平均標準差))</f>
        <v>125.95126088429404</v>
      </c>
      <c r="H863" s="2">
        <f ca="1">表格1[[#This Row],[第5年]]*(1+_xlfn.NORM.INV(RAND(),平均報酬率,平均標準差))</f>
        <v>135.33630558795713</v>
      </c>
      <c r="I863" s="2">
        <f ca="1">表格1[[#This Row],[第6年]]*(1+_xlfn.NORM.INV(RAND(),平均報酬率,平均標準差))</f>
        <v>156.17693961913204</v>
      </c>
      <c r="J863" s="2">
        <f ca="1">表格1[[#This Row],[第7年]]*(1+_xlfn.NORM.INV(RAND(),平均報酬率,平均標準差))</f>
        <v>174.33544163987494</v>
      </c>
      <c r="K863" s="2">
        <f ca="1">表格1[[#This Row],[第8年]]*(1+_xlfn.NORM.INV(RAND(),平均報酬率,平均標準差))</f>
        <v>171.05545720981902</v>
      </c>
      <c r="L863" s="2">
        <f ca="1">表格1[[#This Row],[第9年]]*(1+_xlfn.NORM.INV(RAND(),平均報酬率,平均標準差))</f>
        <v>194.1185110571015</v>
      </c>
    </row>
    <row r="864" spans="1:12" x14ac:dyDescent="0.25">
      <c r="A864" s="1">
        <v>836</v>
      </c>
      <c r="B864" s="1">
        <f t="shared" si="13"/>
        <v>100</v>
      </c>
      <c r="C864" s="2">
        <f ca="1">表格1[[#This Row],[期初]]*(1+_xlfn.NORM.INV(RAND(),平均報酬率,平均標準差))</f>
        <v>115.57610622782116</v>
      </c>
      <c r="D864" s="2">
        <f ca="1">表格1[[#This Row],[第1年]]*(1+_xlfn.NORM.INV(RAND(),平均報酬率,平均標準差))</f>
        <v>131.83174077321411</v>
      </c>
      <c r="E864" s="2">
        <f ca="1">表格1[[#This Row],[第2年]]*(1+_xlfn.NORM.INV(RAND(),平均報酬率,平均標準差))</f>
        <v>146.73232317014606</v>
      </c>
      <c r="F864" s="2">
        <f ca="1">表格1[[#This Row],[第3年]]*(1+_xlfn.NORM.INV(RAND(),平均報酬率,平均標準差))</f>
        <v>154.83829934379568</v>
      </c>
      <c r="G864" s="2">
        <f ca="1">表格1[[#This Row],[第4年]]*(1+_xlfn.NORM.INV(RAND(),平均報酬率,平均標準差))</f>
        <v>159.11690240618077</v>
      </c>
      <c r="H864" s="2">
        <f ca="1">表格1[[#This Row],[第5年]]*(1+_xlfn.NORM.INV(RAND(),平均報酬率,平均標準差))</f>
        <v>173.14252493995355</v>
      </c>
      <c r="I864" s="2">
        <f ca="1">表格1[[#This Row],[第6年]]*(1+_xlfn.NORM.INV(RAND(),平均報酬率,平均標準差))</f>
        <v>186.43277127587169</v>
      </c>
      <c r="J864" s="2">
        <f ca="1">表格1[[#This Row],[第7年]]*(1+_xlfn.NORM.INV(RAND(),平均報酬率,平均標準差))</f>
        <v>187.00652718946284</v>
      </c>
      <c r="K864" s="2">
        <f ca="1">表格1[[#This Row],[第8年]]*(1+_xlfn.NORM.INV(RAND(),平均報酬率,平均標準差))</f>
        <v>218.38397337987587</v>
      </c>
      <c r="L864" s="2">
        <f ca="1">表格1[[#This Row],[第9年]]*(1+_xlfn.NORM.INV(RAND(),平均報酬率,平均標準差))</f>
        <v>213.49441791895148</v>
      </c>
    </row>
    <row r="865" spans="1:12" x14ac:dyDescent="0.25">
      <c r="A865" s="1">
        <v>837</v>
      </c>
      <c r="B865" s="1">
        <f t="shared" si="13"/>
        <v>100</v>
      </c>
      <c r="C865" s="2">
        <f ca="1">表格1[[#This Row],[期初]]*(1+_xlfn.NORM.INV(RAND(),平均報酬率,平均標準差))</f>
        <v>110.75445854009658</v>
      </c>
      <c r="D865" s="2">
        <f ca="1">表格1[[#This Row],[第1年]]*(1+_xlfn.NORM.INV(RAND(),平均報酬率,平均標準差))</f>
        <v>114.43866226346719</v>
      </c>
      <c r="E865" s="2">
        <f ca="1">表格1[[#This Row],[第2年]]*(1+_xlfn.NORM.INV(RAND(),平均報酬率,平均標準差))</f>
        <v>117.36960840191936</v>
      </c>
      <c r="F865" s="2">
        <f ca="1">表格1[[#This Row],[第3年]]*(1+_xlfn.NORM.INV(RAND(),平均報酬率,平均標準差))</f>
        <v>127.0379680061597</v>
      </c>
      <c r="G865" s="2">
        <f ca="1">表格1[[#This Row],[第4年]]*(1+_xlfn.NORM.INV(RAND(),平均報酬率,平均標準差))</f>
        <v>145.31382784856228</v>
      </c>
      <c r="H865" s="2">
        <f ca="1">表格1[[#This Row],[第5年]]*(1+_xlfn.NORM.INV(RAND(),平均報酬率,平均標準差))</f>
        <v>152.27195162170906</v>
      </c>
      <c r="I865" s="2">
        <f ca="1">表格1[[#This Row],[第6年]]*(1+_xlfn.NORM.INV(RAND(),平均報酬率,平均標準差))</f>
        <v>164.03199233740978</v>
      </c>
      <c r="J865" s="2">
        <f ca="1">表格1[[#This Row],[第7年]]*(1+_xlfn.NORM.INV(RAND(),平均報酬率,平均標準差))</f>
        <v>162.66510542224376</v>
      </c>
      <c r="K865" s="2">
        <f ca="1">表格1[[#This Row],[第8年]]*(1+_xlfn.NORM.INV(RAND(),平均報酬率,平均標準差))</f>
        <v>167.76225772634302</v>
      </c>
      <c r="L865" s="2">
        <f ca="1">表格1[[#This Row],[第9年]]*(1+_xlfn.NORM.INV(RAND(),平均報酬率,平均標準差))</f>
        <v>178.07396295260165</v>
      </c>
    </row>
    <row r="866" spans="1:12" x14ac:dyDescent="0.25">
      <c r="A866" s="1">
        <v>838</v>
      </c>
      <c r="B866" s="1">
        <f t="shared" si="13"/>
        <v>100</v>
      </c>
      <c r="C866" s="2">
        <f ca="1">表格1[[#This Row],[期初]]*(1+_xlfn.NORM.INV(RAND(),平均報酬率,平均標準差))</f>
        <v>105.64650214219992</v>
      </c>
      <c r="D866" s="2">
        <f ca="1">表格1[[#This Row],[第1年]]*(1+_xlfn.NORM.INV(RAND(),平均報酬率,平均標準差))</f>
        <v>108.27211482563251</v>
      </c>
      <c r="E866" s="2">
        <f ca="1">表格1[[#This Row],[第2年]]*(1+_xlfn.NORM.INV(RAND(),平均報酬率,平均標準差))</f>
        <v>124.1307917248408</v>
      </c>
      <c r="F866" s="2">
        <f ca="1">表格1[[#This Row],[第3年]]*(1+_xlfn.NORM.INV(RAND(),平均報酬率,平均標準差))</f>
        <v>139.4172080426446</v>
      </c>
      <c r="G866" s="2">
        <f ca="1">表格1[[#This Row],[第4年]]*(1+_xlfn.NORM.INV(RAND(),平均報酬率,平均標準差))</f>
        <v>153.54974127114141</v>
      </c>
      <c r="H866" s="2">
        <f ca="1">表格1[[#This Row],[第5年]]*(1+_xlfn.NORM.INV(RAND(),平均報酬率,平均標準差))</f>
        <v>161.01243443788641</v>
      </c>
      <c r="I866" s="2">
        <f ca="1">表格1[[#This Row],[第6年]]*(1+_xlfn.NORM.INV(RAND(),平均報酬率,平均標準差))</f>
        <v>185.23438428671142</v>
      </c>
      <c r="J866" s="2">
        <f ca="1">表格1[[#This Row],[第7年]]*(1+_xlfn.NORM.INV(RAND(),平均報酬率,平均標準差))</f>
        <v>185.91254941926647</v>
      </c>
      <c r="K866" s="2">
        <f ca="1">表格1[[#This Row],[第8年]]*(1+_xlfn.NORM.INV(RAND(),平均報酬率,平均標準差))</f>
        <v>198.01880800380243</v>
      </c>
      <c r="L866" s="2">
        <f ca="1">表格1[[#This Row],[第9年]]*(1+_xlfn.NORM.INV(RAND(),平均報酬率,平均標準差))</f>
        <v>207.88406587960421</v>
      </c>
    </row>
    <row r="867" spans="1:12" x14ac:dyDescent="0.25">
      <c r="A867" s="1">
        <v>839</v>
      </c>
      <c r="B867" s="1">
        <f t="shared" si="13"/>
        <v>100</v>
      </c>
      <c r="C867" s="2">
        <f ca="1">表格1[[#This Row],[期初]]*(1+_xlfn.NORM.INV(RAND(),平均報酬率,平均標準差))</f>
        <v>95.816618011989021</v>
      </c>
      <c r="D867" s="2">
        <f ca="1">表格1[[#This Row],[第1年]]*(1+_xlfn.NORM.INV(RAND(),平均報酬率,平均標準差))</f>
        <v>107.91508657477662</v>
      </c>
      <c r="E867" s="2">
        <f ca="1">表格1[[#This Row],[第2年]]*(1+_xlfn.NORM.INV(RAND(),平均報酬率,平均標準差))</f>
        <v>120.10711649974385</v>
      </c>
      <c r="F867" s="2">
        <f ca="1">表格1[[#This Row],[第3年]]*(1+_xlfn.NORM.INV(RAND(),平均報酬率,平均標準差))</f>
        <v>131.7442453032603</v>
      </c>
      <c r="G867" s="2">
        <f ca="1">表格1[[#This Row],[第4年]]*(1+_xlfn.NORM.INV(RAND(),平均報酬率,平均標準差))</f>
        <v>148.89921004495375</v>
      </c>
      <c r="H867" s="2">
        <f ca="1">表格1[[#This Row],[第5年]]*(1+_xlfn.NORM.INV(RAND(),平均報酬率,平均標準差))</f>
        <v>165.22939216802689</v>
      </c>
      <c r="I867" s="2">
        <f ca="1">表格1[[#This Row],[第6年]]*(1+_xlfn.NORM.INV(RAND(),平均報酬率,平均標準差))</f>
        <v>189.06313831859347</v>
      </c>
      <c r="J867" s="2">
        <f ca="1">表格1[[#This Row],[第7年]]*(1+_xlfn.NORM.INV(RAND(),平均報酬率,平均標準差))</f>
        <v>204.8815221862011</v>
      </c>
      <c r="K867" s="2">
        <f ca="1">表格1[[#This Row],[第8年]]*(1+_xlfn.NORM.INV(RAND(),平均報酬率,平均標準差))</f>
        <v>210.5789145644554</v>
      </c>
      <c r="L867" s="2">
        <f ca="1">表格1[[#This Row],[第9年]]*(1+_xlfn.NORM.INV(RAND(),平均報酬率,平均標準差))</f>
        <v>218.5476007190077</v>
      </c>
    </row>
    <row r="868" spans="1:12" x14ac:dyDescent="0.25">
      <c r="A868" s="1">
        <v>840</v>
      </c>
      <c r="B868" s="1">
        <f t="shared" si="13"/>
        <v>100</v>
      </c>
      <c r="C868" s="2">
        <f ca="1">表格1[[#This Row],[期初]]*(1+_xlfn.NORM.INV(RAND(),平均報酬率,平均標準差))</f>
        <v>113.78555552980976</v>
      </c>
      <c r="D868" s="2">
        <f ca="1">表格1[[#This Row],[第1年]]*(1+_xlfn.NORM.INV(RAND(),平均報酬率,平均標準差))</f>
        <v>127.52531074322361</v>
      </c>
      <c r="E868" s="2">
        <f ca="1">表格1[[#This Row],[第2年]]*(1+_xlfn.NORM.INV(RAND(),平均報酬率,平均標準差))</f>
        <v>134.46065752644256</v>
      </c>
      <c r="F868" s="2">
        <f ca="1">表格1[[#This Row],[第3年]]*(1+_xlfn.NORM.INV(RAND(),平均報酬率,平均標準差))</f>
        <v>142.43441844048209</v>
      </c>
      <c r="G868" s="2">
        <f ca="1">表格1[[#This Row],[第4年]]*(1+_xlfn.NORM.INV(RAND(),平均報酬率,平均標準差))</f>
        <v>160.73351970173312</v>
      </c>
      <c r="H868" s="2">
        <f ca="1">表格1[[#This Row],[第5年]]*(1+_xlfn.NORM.INV(RAND(),平均報酬率,平均標準差))</f>
        <v>185.26729710781387</v>
      </c>
      <c r="I868" s="2">
        <f ca="1">表格1[[#This Row],[第6年]]*(1+_xlfn.NORM.INV(RAND(),平均報酬率,平均標準差))</f>
        <v>176.08534490468622</v>
      </c>
      <c r="J868" s="2">
        <f ca="1">表格1[[#This Row],[第7年]]*(1+_xlfn.NORM.INV(RAND(),平均報酬率,平均標準差))</f>
        <v>195.04638416937013</v>
      </c>
      <c r="K868" s="2">
        <f ca="1">表格1[[#This Row],[第8年]]*(1+_xlfn.NORM.INV(RAND(),平均報酬率,平均標準差))</f>
        <v>212.40578032152834</v>
      </c>
      <c r="L868" s="2">
        <f ca="1">表格1[[#This Row],[第9年]]*(1+_xlfn.NORM.INV(RAND(),平均報酬率,平均標準差))</f>
        <v>218.91666604930975</v>
      </c>
    </row>
    <row r="869" spans="1:12" x14ac:dyDescent="0.25">
      <c r="A869" s="1">
        <v>841</v>
      </c>
      <c r="B869" s="1">
        <f t="shared" si="13"/>
        <v>100</v>
      </c>
      <c r="C869" s="2">
        <f ca="1">表格1[[#This Row],[期初]]*(1+_xlfn.NORM.INV(RAND(),平均報酬率,平均標準差))</f>
        <v>109.46746473054583</v>
      </c>
      <c r="D869" s="2">
        <f ca="1">表格1[[#This Row],[第1年]]*(1+_xlfn.NORM.INV(RAND(),平均報酬率,平均標準差))</f>
        <v>114.84727188243311</v>
      </c>
      <c r="E869" s="2">
        <f ca="1">表格1[[#This Row],[第2年]]*(1+_xlfn.NORM.INV(RAND(),平均報酬率,平均標準差))</f>
        <v>125.08273933420095</v>
      </c>
      <c r="F869" s="2">
        <f ca="1">表格1[[#This Row],[第3年]]*(1+_xlfn.NORM.INV(RAND(),平均報酬率,平均標準差))</f>
        <v>141.41495998227046</v>
      </c>
      <c r="G869" s="2">
        <f ca="1">表格1[[#This Row],[第4年]]*(1+_xlfn.NORM.INV(RAND(),平均報酬率,平均標準差))</f>
        <v>160.361426346721</v>
      </c>
      <c r="H869" s="2">
        <f ca="1">表格1[[#This Row],[第5年]]*(1+_xlfn.NORM.INV(RAND(),平均報酬率,平均標準差))</f>
        <v>163.46226580999459</v>
      </c>
      <c r="I869" s="2">
        <f ca="1">表格1[[#This Row],[第6年]]*(1+_xlfn.NORM.INV(RAND(),平均報酬率,平均標準差))</f>
        <v>168.10336992541326</v>
      </c>
      <c r="J869" s="2">
        <f ca="1">表格1[[#This Row],[第7年]]*(1+_xlfn.NORM.INV(RAND(),平均報酬率,平均標準差))</f>
        <v>200.12927393362702</v>
      </c>
      <c r="K869" s="2">
        <f ca="1">表格1[[#This Row],[第8年]]*(1+_xlfn.NORM.INV(RAND(),平均報酬率,平均標準差))</f>
        <v>226.90241209616994</v>
      </c>
      <c r="L869" s="2">
        <f ca="1">表格1[[#This Row],[第9年]]*(1+_xlfn.NORM.INV(RAND(),平均報酬率,平均標準差))</f>
        <v>220.08096046439928</v>
      </c>
    </row>
    <row r="870" spans="1:12" x14ac:dyDescent="0.25">
      <c r="A870" s="1">
        <v>842</v>
      </c>
      <c r="B870" s="1">
        <f t="shared" si="13"/>
        <v>100</v>
      </c>
      <c r="C870" s="2">
        <f ca="1">表格1[[#This Row],[期初]]*(1+_xlfn.NORM.INV(RAND(),平均報酬率,平均標準差))</f>
        <v>107.84267304093437</v>
      </c>
      <c r="D870" s="2">
        <f ca="1">表格1[[#This Row],[第1年]]*(1+_xlfn.NORM.INV(RAND(),平均報酬率,平均標準差))</f>
        <v>113.11574535521623</v>
      </c>
      <c r="E870" s="2">
        <f ca="1">表格1[[#This Row],[第2年]]*(1+_xlfn.NORM.INV(RAND(),平均報酬率,平均標準差))</f>
        <v>127.36677639684014</v>
      </c>
      <c r="F870" s="2">
        <f ca="1">表格1[[#This Row],[第3年]]*(1+_xlfn.NORM.INV(RAND(),平均報酬率,平均標準差))</f>
        <v>129.50520202142121</v>
      </c>
      <c r="G870" s="2">
        <f ca="1">表格1[[#This Row],[第4年]]*(1+_xlfn.NORM.INV(RAND(),平均報酬率,平均標準差))</f>
        <v>133.78086806168656</v>
      </c>
      <c r="H870" s="2">
        <f ca="1">表格1[[#This Row],[第5年]]*(1+_xlfn.NORM.INV(RAND(),平均報酬率,平均標準差))</f>
        <v>132.52245746551648</v>
      </c>
      <c r="I870" s="2">
        <f ca="1">表格1[[#This Row],[第6年]]*(1+_xlfn.NORM.INV(RAND(),平均報酬率,平均標準差))</f>
        <v>151.72006948735293</v>
      </c>
      <c r="J870" s="2">
        <f ca="1">表格1[[#This Row],[第7年]]*(1+_xlfn.NORM.INV(RAND(),平均報酬率,平均標準差))</f>
        <v>165.54856021596308</v>
      </c>
      <c r="K870" s="2">
        <f ca="1">表格1[[#This Row],[第8年]]*(1+_xlfn.NORM.INV(RAND(),平均報酬率,平均標準差))</f>
        <v>176.28028247633478</v>
      </c>
      <c r="L870" s="2">
        <f ca="1">表格1[[#This Row],[第9年]]*(1+_xlfn.NORM.INV(RAND(),平均報酬率,平均標準差))</f>
        <v>187.80464840849723</v>
      </c>
    </row>
    <row r="871" spans="1:12" x14ac:dyDescent="0.25">
      <c r="A871" s="1">
        <v>843</v>
      </c>
      <c r="B871" s="1">
        <f t="shared" si="13"/>
        <v>100</v>
      </c>
      <c r="C871" s="2">
        <f ca="1">表格1[[#This Row],[期初]]*(1+_xlfn.NORM.INV(RAND(),平均報酬率,平均標準差))</f>
        <v>109.96176981676302</v>
      </c>
      <c r="D871" s="2">
        <f ca="1">表格1[[#This Row],[第1年]]*(1+_xlfn.NORM.INV(RAND(),平均報酬率,平均標準差))</f>
        <v>110.37508297485186</v>
      </c>
      <c r="E871" s="2">
        <f ca="1">表格1[[#This Row],[第2年]]*(1+_xlfn.NORM.INV(RAND(),平均報酬率,平均標準差))</f>
        <v>122.47412454077009</v>
      </c>
      <c r="F871" s="2">
        <f ca="1">表格1[[#This Row],[第3年]]*(1+_xlfn.NORM.INV(RAND(),平均報酬率,平均標準差))</f>
        <v>133.45952623918549</v>
      </c>
      <c r="G871" s="2">
        <f ca="1">表格1[[#This Row],[第4年]]*(1+_xlfn.NORM.INV(RAND(),平均報酬率,平均標準差))</f>
        <v>142.2602463738352</v>
      </c>
      <c r="H871" s="2">
        <f ca="1">表格1[[#This Row],[第5年]]*(1+_xlfn.NORM.INV(RAND(),平均報酬率,平均標準差))</f>
        <v>160.7624079901714</v>
      </c>
      <c r="I871" s="2">
        <f ca="1">表格1[[#This Row],[第6年]]*(1+_xlfn.NORM.INV(RAND(),平均報酬率,平均標準差))</f>
        <v>184.84476291287876</v>
      </c>
      <c r="J871" s="2">
        <f ca="1">表格1[[#This Row],[第7年]]*(1+_xlfn.NORM.INV(RAND(),平均報酬率,平均標準差))</f>
        <v>200.5491111787945</v>
      </c>
      <c r="K871" s="2">
        <f ca="1">表格1[[#This Row],[第8年]]*(1+_xlfn.NORM.INV(RAND(),平均報酬率,平均標準差))</f>
        <v>201.42663059318519</v>
      </c>
      <c r="L871" s="2">
        <f ca="1">表格1[[#This Row],[第9年]]*(1+_xlfn.NORM.INV(RAND(),平均報酬率,平均標準差))</f>
        <v>204.70663435460895</v>
      </c>
    </row>
    <row r="872" spans="1:12" x14ac:dyDescent="0.25">
      <c r="A872" s="1">
        <v>844</v>
      </c>
      <c r="B872" s="1">
        <f t="shared" si="13"/>
        <v>100</v>
      </c>
      <c r="C872" s="2">
        <f ca="1">表格1[[#This Row],[期初]]*(1+_xlfn.NORM.INV(RAND(),平均報酬率,平均標準差))</f>
        <v>102.17767212106976</v>
      </c>
      <c r="D872" s="2">
        <f ca="1">表格1[[#This Row],[第1年]]*(1+_xlfn.NORM.INV(RAND(),平均報酬率,平均標準差))</f>
        <v>110.58322994876291</v>
      </c>
      <c r="E872" s="2">
        <f ca="1">表格1[[#This Row],[第2年]]*(1+_xlfn.NORM.INV(RAND(),平均報酬率,平均標準差))</f>
        <v>108.98077234538303</v>
      </c>
      <c r="F872" s="2">
        <f ca="1">表格1[[#This Row],[第3年]]*(1+_xlfn.NORM.INV(RAND(),平均報酬率,平均標準差))</f>
        <v>121.81415498282794</v>
      </c>
      <c r="G872" s="2">
        <f ca="1">表格1[[#This Row],[第4年]]*(1+_xlfn.NORM.INV(RAND(),平均報酬率,平均標準差))</f>
        <v>133.10884916394548</v>
      </c>
      <c r="H872" s="2">
        <f ca="1">表格1[[#This Row],[第5年]]*(1+_xlfn.NORM.INV(RAND(),平均報酬率,平均標準差))</f>
        <v>161.09825283384669</v>
      </c>
      <c r="I872" s="2">
        <f ca="1">表格1[[#This Row],[第6年]]*(1+_xlfn.NORM.INV(RAND(),平均報酬率,平均標準差))</f>
        <v>159.12239638737341</v>
      </c>
      <c r="J872" s="2">
        <f ca="1">表格1[[#This Row],[第7年]]*(1+_xlfn.NORM.INV(RAND(),平均報酬率,平均標準差))</f>
        <v>164.71494204954669</v>
      </c>
      <c r="K872" s="2">
        <f ca="1">表格1[[#This Row],[第8年]]*(1+_xlfn.NORM.INV(RAND(),平均報酬率,平均標準差))</f>
        <v>187.88459380409628</v>
      </c>
      <c r="L872" s="2">
        <f ca="1">表格1[[#This Row],[第9年]]*(1+_xlfn.NORM.INV(RAND(),平均報酬率,平均標準差))</f>
        <v>204.78759396671578</v>
      </c>
    </row>
    <row r="873" spans="1:12" x14ac:dyDescent="0.25">
      <c r="A873" s="1">
        <v>845</v>
      </c>
      <c r="B873" s="1">
        <f t="shared" si="13"/>
        <v>100</v>
      </c>
      <c r="C873" s="2">
        <f ca="1">表格1[[#This Row],[期初]]*(1+_xlfn.NORM.INV(RAND(),平均報酬率,平均標準差))</f>
        <v>104.59364851064225</v>
      </c>
      <c r="D873" s="2">
        <f ca="1">表格1[[#This Row],[第1年]]*(1+_xlfn.NORM.INV(RAND(),平均報酬率,平均標準差))</f>
        <v>97.345289141398382</v>
      </c>
      <c r="E873" s="2">
        <f ca="1">表格1[[#This Row],[第2年]]*(1+_xlfn.NORM.INV(RAND(),平均報酬率,平均標準差))</f>
        <v>108.70105064814112</v>
      </c>
      <c r="F873" s="2">
        <f ca="1">表格1[[#This Row],[第3年]]*(1+_xlfn.NORM.INV(RAND(),平均報酬率,平均標準差))</f>
        <v>120.91031705611651</v>
      </c>
      <c r="G873" s="2">
        <f ca="1">表格1[[#This Row],[第4年]]*(1+_xlfn.NORM.INV(RAND(),平均報酬率,平均標準差))</f>
        <v>133.10598743316083</v>
      </c>
      <c r="H873" s="2">
        <f ca="1">表格1[[#This Row],[第5年]]*(1+_xlfn.NORM.INV(RAND(),平均報酬率,平均標準差))</f>
        <v>141.59260050033359</v>
      </c>
      <c r="I873" s="2">
        <f ca="1">表格1[[#This Row],[第6年]]*(1+_xlfn.NORM.INV(RAND(),平均報酬率,平均標準差))</f>
        <v>151.00358623358198</v>
      </c>
      <c r="J873" s="2">
        <f ca="1">表格1[[#This Row],[第7年]]*(1+_xlfn.NORM.INV(RAND(),平均報酬率,平均標準差))</f>
        <v>158.21887561516084</v>
      </c>
      <c r="K873" s="2">
        <f ca="1">表格1[[#This Row],[第8年]]*(1+_xlfn.NORM.INV(RAND(),平均報酬率,平均標準差))</f>
        <v>172.5724565599678</v>
      </c>
      <c r="L873" s="2">
        <f ca="1">表格1[[#This Row],[第9年]]*(1+_xlfn.NORM.INV(RAND(),平均報酬率,平均標準差))</f>
        <v>181.30050920265435</v>
      </c>
    </row>
    <row r="874" spans="1:12" x14ac:dyDescent="0.25">
      <c r="A874" s="1">
        <v>846</v>
      </c>
      <c r="B874" s="1">
        <f t="shared" si="13"/>
        <v>100</v>
      </c>
      <c r="C874" s="2">
        <f ca="1">表格1[[#This Row],[期初]]*(1+_xlfn.NORM.INV(RAND(),平均報酬率,平均標準差))</f>
        <v>113.25591666687751</v>
      </c>
      <c r="D874" s="2">
        <f ca="1">表格1[[#This Row],[第1年]]*(1+_xlfn.NORM.INV(RAND(),平均報酬率,平均標準差))</f>
        <v>118.92391590667559</v>
      </c>
      <c r="E874" s="2">
        <f ca="1">表格1[[#This Row],[第2年]]*(1+_xlfn.NORM.INV(RAND(),平均報酬率,平均標準差))</f>
        <v>122.23901324137908</v>
      </c>
      <c r="F874" s="2">
        <f ca="1">表格1[[#This Row],[第3年]]*(1+_xlfn.NORM.INV(RAND(),平均報酬率,平均標準差))</f>
        <v>140.4835218161908</v>
      </c>
      <c r="G874" s="2">
        <f ca="1">表格1[[#This Row],[第4年]]*(1+_xlfn.NORM.INV(RAND(),平均報酬率,平均標準差))</f>
        <v>150.31788505050289</v>
      </c>
      <c r="H874" s="2">
        <f ca="1">表格1[[#This Row],[第5年]]*(1+_xlfn.NORM.INV(RAND(),平均報酬率,平均標準差))</f>
        <v>164.21024902498803</v>
      </c>
      <c r="I874" s="2">
        <f ca="1">表格1[[#This Row],[第6年]]*(1+_xlfn.NORM.INV(RAND(),平均報酬率,平均標準差))</f>
        <v>186.59897535070573</v>
      </c>
      <c r="J874" s="2">
        <f ca="1">表格1[[#This Row],[第7年]]*(1+_xlfn.NORM.INV(RAND(),平均報酬率,平均標準差))</f>
        <v>196.58382499629789</v>
      </c>
      <c r="K874" s="2">
        <f ca="1">表格1[[#This Row],[第8年]]*(1+_xlfn.NORM.INV(RAND(),平均報酬率,平均標準差))</f>
        <v>210.73266339965502</v>
      </c>
      <c r="L874" s="2">
        <f ca="1">表格1[[#This Row],[第9年]]*(1+_xlfn.NORM.INV(RAND(),平均報酬率,平均標準差))</f>
        <v>232.3228032104517</v>
      </c>
    </row>
    <row r="875" spans="1:12" x14ac:dyDescent="0.25">
      <c r="A875" s="1">
        <v>847</v>
      </c>
      <c r="B875" s="1">
        <f t="shared" si="13"/>
        <v>100</v>
      </c>
      <c r="C875" s="2">
        <f ca="1">表格1[[#This Row],[期初]]*(1+_xlfn.NORM.INV(RAND(),平均報酬率,平均標準差))</f>
        <v>109.24465762769992</v>
      </c>
      <c r="D875" s="2">
        <f ca="1">表格1[[#This Row],[第1年]]*(1+_xlfn.NORM.INV(RAND(),平均報酬率,平均標準差))</f>
        <v>121.72442633414869</v>
      </c>
      <c r="E875" s="2">
        <f ca="1">表格1[[#This Row],[第2年]]*(1+_xlfn.NORM.INV(RAND(),平均報酬率,平均標準差))</f>
        <v>136.1515275808957</v>
      </c>
      <c r="F875" s="2">
        <f ca="1">表格1[[#This Row],[第3年]]*(1+_xlfn.NORM.INV(RAND(),平均報酬率,平均標準差))</f>
        <v>160.17407945132331</v>
      </c>
      <c r="G875" s="2">
        <f ca="1">表格1[[#This Row],[第4年]]*(1+_xlfn.NORM.INV(RAND(),平均報酬率,平均標準差))</f>
        <v>173.01862974740953</v>
      </c>
      <c r="H875" s="2">
        <f ca="1">表格1[[#This Row],[第5年]]*(1+_xlfn.NORM.INV(RAND(),平均報酬率,平均標準差))</f>
        <v>177.79938378451416</v>
      </c>
      <c r="I875" s="2">
        <f ca="1">表格1[[#This Row],[第6年]]*(1+_xlfn.NORM.INV(RAND(),平均報酬率,平均標準差))</f>
        <v>192.18156302771101</v>
      </c>
      <c r="J875" s="2">
        <f ca="1">表格1[[#This Row],[第7年]]*(1+_xlfn.NORM.INV(RAND(),平均報酬率,平均標準差))</f>
        <v>207.90359019322216</v>
      </c>
      <c r="K875" s="2">
        <f ca="1">表格1[[#This Row],[第8年]]*(1+_xlfn.NORM.INV(RAND(),平均報酬率,平均標準差))</f>
        <v>217.25137958828245</v>
      </c>
      <c r="L875" s="2">
        <f ca="1">表格1[[#This Row],[第9年]]*(1+_xlfn.NORM.INV(RAND(),平均報酬率,平均標準差))</f>
        <v>241.1794380528396</v>
      </c>
    </row>
    <row r="876" spans="1:12" x14ac:dyDescent="0.25">
      <c r="A876" s="1">
        <v>848</v>
      </c>
      <c r="B876" s="1">
        <f t="shared" si="13"/>
        <v>100</v>
      </c>
      <c r="C876" s="2">
        <f ca="1">表格1[[#This Row],[期初]]*(1+_xlfn.NORM.INV(RAND(),平均報酬率,平均標準差))</f>
        <v>108.67127126707162</v>
      </c>
      <c r="D876" s="2">
        <f ca="1">表格1[[#This Row],[第1年]]*(1+_xlfn.NORM.INV(RAND(),平均報酬率,平均標準差))</f>
        <v>121.18098528584878</v>
      </c>
      <c r="E876" s="2">
        <f ca="1">表格1[[#This Row],[第2年]]*(1+_xlfn.NORM.INV(RAND(),平均報酬率,平均標準差))</f>
        <v>122.91684126414754</v>
      </c>
      <c r="F876" s="2">
        <f ca="1">表格1[[#This Row],[第3年]]*(1+_xlfn.NORM.INV(RAND(),平均報酬率,平均標準差))</f>
        <v>121.55552761918763</v>
      </c>
      <c r="G876" s="2">
        <f ca="1">表格1[[#This Row],[第4年]]*(1+_xlfn.NORM.INV(RAND(),平均報酬率,平均標準差))</f>
        <v>129.52327449062037</v>
      </c>
      <c r="H876" s="2">
        <f ca="1">表格1[[#This Row],[第5年]]*(1+_xlfn.NORM.INV(RAND(),平均報酬率,平均標準差))</f>
        <v>138.52530204959047</v>
      </c>
      <c r="I876" s="2">
        <f ca="1">表格1[[#This Row],[第6年]]*(1+_xlfn.NORM.INV(RAND(),平均報酬率,平均標準差))</f>
        <v>142.45537013535943</v>
      </c>
      <c r="J876" s="2">
        <f ca="1">表格1[[#This Row],[第7年]]*(1+_xlfn.NORM.INV(RAND(),平均報酬率,平均標準差))</f>
        <v>169.62658413412618</v>
      </c>
      <c r="K876" s="2">
        <f ca="1">表格1[[#This Row],[第8年]]*(1+_xlfn.NORM.INV(RAND(),平均報酬率,平均標準差))</f>
        <v>195.9788610368316</v>
      </c>
      <c r="L876" s="2">
        <f ca="1">表格1[[#This Row],[第9年]]*(1+_xlfn.NORM.INV(RAND(),平均報酬率,平均標準差))</f>
        <v>198.52555801214649</v>
      </c>
    </row>
    <row r="877" spans="1:12" x14ac:dyDescent="0.25">
      <c r="A877" s="1">
        <v>849</v>
      </c>
      <c r="B877" s="1">
        <f t="shared" si="13"/>
        <v>100</v>
      </c>
      <c r="C877" s="2">
        <f ca="1">表格1[[#This Row],[期初]]*(1+_xlfn.NORM.INV(RAND(),平均報酬率,平均標準差))</f>
        <v>106.28467907023875</v>
      </c>
      <c r="D877" s="2">
        <f ca="1">表格1[[#This Row],[第1年]]*(1+_xlfn.NORM.INV(RAND(),平均報酬率,平均標準差))</f>
        <v>121.97933034396253</v>
      </c>
      <c r="E877" s="2">
        <f ca="1">表格1[[#This Row],[第2年]]*(1+_xlfn.NORM.INV(RAND(),平均報酬率,平均標準差))</f>
        <v>136.70601902474752</v>
      </c>
      <c r="F877" s="2">
        <f ca="1">表格1[[#This Row],[第3年]]*(1+_xlfn.NORM.INV(RAND(),平均報酬率,平均標準差))</f>
        <v>143.63084388113742</v>
      </c>
      <c r="G877" s="2">
        <f ca="1">表格1[[#This Row],[第4年]]*(1+_xlfn.NORM.INV(RAND(),平均報酬率,平均標準差))</f>
        <v>154.31197787412333</v>
      </c>
      <c r="H877" s="2">
        <f ca="1">表格1[[#This Row],[第5年]]*(1+_xlfn.NORM.INV(RAND(),平均報酬率,平均標準差))</f>
        <v>173.29003341759386</v>
      </c>
      <c r="I877" s="2">
        <f ca="1">表格1[[#This Row],[第6年]]*(1+_xlfn.NORM.INV(RAND(),平均報酬率,平均標準差))</f>
        <v>182.44833020337708</v>
      </c>
      <c r="J877" s="2">
        <f ca="1">表格1[[#This Row],[第7年]]*(1+_xlfn.NORM.INV(RAND(),平均報酬率,平均標準差))</f>
        <v>221.37112662366877</v>
      </c>
      <c r="K877" s="2">
        <f ca="1">表格1[[#This Row],[第8年]]*(1+_xlfn.NORM.INV(RAND(),平均報酬率,平均標準差))</f>
        <v>232.22310464602592</v>
      </c>
      <c r="L877" s="2">
        <f ca="1">表格1[[#This Row],[第9年]]*(1+_xlfn.NORM.INV(RAND(),平均報酬率,平均標準差))</f>
        <v>241.48619519156648</v>
      </c>
    </row>
    <row r="878" spans="1:12" x14ac:dyDescent="0.25">
      <c r="A878" s="1">
        <v>850</v>
      </c>
      <c r="B878" s="1">
        <f t="shared" si="13"/>
        <v>100</v>
      </c>
      <c r="C878" s="2">
        <f ca="1">表格1[[#This Row],[期初]]*(1+_xlfn.NORM.INV(RAND(),平均報酬率,平均標準差))</f>
        <v>115.11430506598448</v>
      </c>
      <c r="D878" s="2">
        <f ca="1">表格1[[#This Row],[第1年]]*(1+_xlfn.NORM.INV(RAND(),平均報酬率,平均標準差))</f>
        <v>123.96862215962047</v>
      </c>
      <c r="E878" s="2">
        <f ca="1">表格1[[#This Row],[第2年]]*(1+_xlfn.NORM.INV(RAND(),平均報酬率,平均標準差))</f>
        <v>126.04795053784287</v>
      </c>
      <c r="F878" s="2">
        <f ca="1">表格1[[#This Row],[第3年]]*(1+_xlfn.NORM.INV(RAND(),平均報酬率,平均標準差))</f>
        <v>135.37275161920559</v>
      </c>
      <c r="G878" s="2">
        <f ca="1">表格1[[#This Row],[第4年]]*(1+_xlfn.NORM.INV(RAND(),平均報酬率,平均標準差))</f>
        <v>154.08103953592138</v>
      </c>
      <c r="H878" s="2">
        <f ca="1">表格1[[#This Row],[第5年]]*(1+_xlfn.NORM.INV(RAND(),平均報酬率,平均標準差))</f>
        <v>159.3994859755278</v>
      </c>
      <c r="I878" s="2">
        <f ca="1">表格1[[#This Row],[第6年]]*(1+_xlfn.NORM.INV(RAND(),平均報酬率,平均標準差))</f>
        <v>164.23631039103103</v>
      </c>
      <c r="J878" s="2">
        <f ca="1">表格1[[#This Row],[第7年]]*(1+_xlfn.NORM.INV(RAND(),平均報酬率,平均標準差))</f>
        <v>169.27206071881349</v>
      </c>
      <c r="K878" s="2">
        <f ca="1">表格1[[#This Row],[第8年]]*(1+_xlfn.NORM.INV(RAND(),平均報酬率,平均標準差))</f>
        <v>183.94313140598177</v>
      </c>
      <c r="L878" s="2">
        <f ca="1">表格1[[#This Row],[第9年]]*(1+_xlfn.NORM.INV(RAND(),平均報酬率,平均標準差))</f>
        <v>207.57645034731928</v>
      </c>
    </row>
    <row r="879" spans="1:12" x14ac:dyDescent="0.25">
      <c r="A879" s="1">
        <v>851</v>
      </c>
      <c r="B879" s="1">
        <f t="shared" si="13"/>
        <v>100</v>
      </c>
      <c r="C879" s="2">
        <f ca="1">表格1[[#This Row],[期初]]*(1+_xlfn.NORM.INV(RAND(),平均報酬率,平均標準差))</f>
        <v>110.11594263282815</v>
      </c>
      <c r="D879" s="2">
        <f ca="1">表格1[[#This Row],[第1年]]*(1+_xlfn.NORM.INV(RAND(),平均報酬率,平均標準差))</f>
        <v>116.31921674918989</v>
      </c>
      <c r="E879" s="2">
        <f ca="1">表格1[[#This Row],[第2年]]*(1+_xlfn.NORM.INV(RAND(),平均報酬率,平均標準差))</f>
        <v>116.81079300024741</v>
      </c>
      <c r="F879" s="2">
        <f ca="1">表格1[[#This Row],[第3年]]*(1+_xlfn.NORM.INV(RAND(),平均報酬率,平均標準差))</f>
        <v>121.10088978880009</v>
      </c>
      <c r="G879" s="2">
        <f ca="1">表格1[[#This Row],[第4年]]*(1+_xlfn.NORM.INV(RAND(),平均報酬率,平均標準差))</f>
        <v>117.30519979845126</v>
      </c>
      <c r="H879" s="2">
        <f ca="1">表格1[[#This Row],[第5年]]*(1+_xlfn.NORM.INV(RAND(),平均報酬率,平均標準差))</f>
        <v>111.06636915487825</v>
      </c>
      <c r="I879" s="2">
        <f ca="1">表格1[[#This Row],[第6年]]*(1+_xlfn.NORM.INV(RAND(),平均報酬率,平均標準差))</f>
        <v>110.71211595715594</v>
      </c>
      <c r="J879" s="2">
        <f ca="1">表格1[[#This Row],[第7年]]*(1+_xlfn.NORM.INV(RAND(),平均報酬率,平均標準差))</f>
        <v>106.71543095198609</v>
      </c>
      <c r="K879" s="2">
        <f ca="1">表格1[[#This Row],[第8年]]*(1+_xlfn.NORM.INV(RAND(),平均報酬率,平均標準差))</f>
        <v>123.14421845388733</v>
      </c>
      <c r="L879" s="2">
        <f ca="1">表格1[[#This Row],[第9年]]*(1+_xlfn.NORM.INV(RAND(),平均報酬率,平均標準差))</f>
        <v>120.10954002268268</v>
      </c>
    </row>
    <row r="880" spans="1:12" x14ac:dyDescent="0.25">
      <c r="A880" s="1">
        <v>852</v>
      </c>
      <c r="B880" s="1">
        <f t="shared" si="13"/>
        <v>100</v>
      </c>
      <c r="C880" s="2">
        <f ca="1">表格1[[#This Row],[期初]]*(1+_xlfn.NORM.INV(RAND(),平均報酬率,平均標準差))</f>
        <v>107.47982353500791</v>
      </c>
      <c r="D880" s="2">
        <f ca="1">表格1[[#This Row],[第1年]]*(1+_xlfn.NORM.INV(RAND(),平均報酬率,平均標準差))</f>
        <v>124.58965073135808</v>
      </c>
      <c r="E880" s="2">
        <f ca="1">表格1[[#This Row],[第2年]]*(1+_xlfn.NORM.INV(RAND(),平均報酬率,平均標準差))</f>
        <v>140.86088110926556</v>
      </c>
      <c r="F880" s="2">
        <f ca="1">表格1[[#This Row],[第3年]]*(1+_xlfn.NORM.INV(RAND(),平均報酬率,平均標準差))</f>
        <v>157.31172233004369</v>
      </c>
      <c r="G880" s="2">
        <f ca="1">表格1[[#This Row],[第4年]]*(1+_xlfn.NORM.INV(RAND(),平均報酬率,平均標準差))</f>
        <v>172.5263514015594</v>
      </c>
      <c r="H880" s="2">
        <f ca="1">表格1[[#This Row],[第5年]]*(1+_xlfn.NORM.INV(RAND(),平均報酬率,平均標準差))</f>
        <v>188.2109366350906</v>
      </c>
      <c r="I880" s="2">
        <f ca="1">表格1[[#This Row],[第6年]]*(1+_xlfn.NORM.INV(RAND(),平均報酬率,平均標準差))</f>
        <v>206.73080340046229</v>
      </c>
      <c r="J880" s="2">
        <f ca="1">表格1[[#This Row],[第7年]]*(1+_xlfn.NORM.INV(RAND(),平均報酬率,平均標準差))</f>
        <v>221.18713487413893</v>
      </c>
      <c r="K880" s="2">
        <f ca="1">表格1[[#This Row],[第8年]]*(1+_xlfn.NORM.INV(RAND(),平均報酬率,平均標準差))</f>
        <v>245.49405641597681</v>
      </c>
      <c r="L880" s="2">
        <f ca="1">表格1[[#This Row],[第9年]]*(1+_xlfn.NORM.INV(RAND(),平均報酬率,平均標準差))</f>
        <v>272.56695444691007</v>
      </c>
    </row>
    <row r="881" spans="1:12" x14ac:dyDescent="0.25">
      <c r="A881" s="1">
        <v>853</v>
      </c>
      <c r="B881" s="1">
        <f t="shared" si="13"/>
        <v>100</v>
      </c>
      <c r="C881" s="2">
        <f ca="1">表格1[[#This Row],[期初]]*(1+_xlfn.NORM.INV(RAND(),平均報酬率,平均標準差))</f>
        <v>107.4440727301573</v>
      </c>
      <c r="D881" s="2">
        <f ca="1">表格1[[#This Row],[第1年]]*(1+_xlfn.NORM.INV(RAND(),平均報酬率,平均標準差))</f>
        <v>119.46960487123012</v>
      </c>
      <c r="E881" s="2">
        <f ca="1">表格1[[#This Row],[第2年]]*(1+_xlfn.NORM.INV(RAND(),平均報酬率,平均標準差))</f>
        <v>129.60468981102451</v>
      </c>
      <c r="F881" s="2">
        <f ca="1">表格1[[#This Row],[第3年]]*(1+_xlfn.NORM.INV(RAND(),平均報酬率,平均標準差))</f>
        <v>131.38605087967599</v>
      </c>
      <c r="G881" s="2">
        <f ca="1">表格1[[#This Row],[第4年]]*(1+_xlfn.NORM.INV(RAND(),平均報酬率,平均標準差))</f>
        <v>130.50728332182302</v>
      </c>
      <c r="H881" s="2">
        <f ca="1">表格1[[#This Row],[第5年]]*(1+_xlfn.NORM.INV(RAND(),平均報酬率,平均標準差))</f>
        <v>137.95001242153816</v>
      </c>
      <c r="I881" s="2">
        <f ca="1">表格1[[#This Row],[第6年]]*(1+_xlfn.NORM.INV(RAND(),平均報酬率,平均標準差))</f>
        <v>151.77578945139609</v>
      </c>
      <c r="J881" s="2">
        <f ca="1">表格1[[#This Row],[第7年]]*(1+_xlfn.NORM.INV(RAND(),平均報酬率,平均標準差))</f>
        <v>164.95256793637259</v>
      </c>
      <c r="K881" s="2">
        <f ca="1">表格1[[#This Row],[第8年]]*(1+_xlfn.NORM.INV(RAND(),平均報酬率,平均標準差))</f>
        <v>167.14311869328688</v>
      </c>
      <c r="L881" s="2">
        <f ca="1">表格1[[#This Row],[第9年]]*(1+_xlfn.NORM.INV(RAND(),平均報酬率,平均標準差))</f>
        <v>185.10778891107856</v>
      </c>
    </row>
    <row r="882" spans="1:12" x14ac:dyDescent="0.25">
      <c r="A882" s="1">
        <v>854</v>
      </c>
      <c r="B882" s="1">
        <f t="shared" si="13"/>
        <v>100</v>
      </c>
      <c r="C882" s="2">
        <f ca="1">表格1[[#This Row],[期初]]*(1+_xlfn.NORM.INV(RAND(),平均報酬率,平均標準差))</f>
        <v>110.24335614315007</v>
      </c>
      <c r="D882" s="2">
        <f ca="1">表格1[[#This Row],[第1年]]*(1+_xlfn.NORM.INV(RAND(),平均報酬率,平均標準差))</f>
        <v>110.90697657811106</v>
      </c>
      <c r="E882" s="2">
        <f ca="1">表格1[[#This Row],[第2年]]*(1+_xlfn.NORM.INV(RAND(),平均報酬率,平均標準差))</f>
        <v>114.38029357381868</v>
      </c>
      <c r="F882" s="2">
        <f ca="1">表格1[[#This Row],[第3年]]*(1+_xlfn.NORM.INV(RAND(),平均報酬率,平均標準差))</f>
        <v>114.57938198504736</v>
      </c>
      <c r="G882" s="2">
        <f ca="1">表格1[[#This Row],[第4年]]*(1+_xlfn.NORM.INV(RAND(),平均報酬率,平均標準差))</f>
        <v>119.04112765265711</v>
      </c>
      <c r="H882" s="2">
        <f ca="1">表格1[[#This Row],[第5年]]*(1+_xlfn.NORM.INV(RAND(),平均報酬率,平均標準差))</f>
        <v>123.39819630599837</v>
      </c>
      <c r="I882" s="2">
        <f ca="1">表格1[[#This Row],[第6年]]*(1+_xlfn.NORM.INV(RAND(),平均報酬率,平均標準差))</f>
        <v>145.47017380778433</v>
      </c>
      <c r="J882" s="2">
        <f ca="1">表格1[[#This Row],[第7年]]*(1+_xlfn.NORM.INV(RAND(),平均報酬率,平均標準差))</f>
        <v>144.32522534789703</v>
      </c>
      <c r="K882" s="2">
        <f ca="1">表格1[[#This Row],[第8年]]*(1+_xlfn.NORM.INV(RAND(),平均報酬率,平均標準差))</f>
        <v>178.32597587827971</v>
      </c>
      <c r="L882" s="2">
        <f ca="1">表格1[[#This Row],[第9年]]*(1+_xlfn.NORM.INV(RAND(),平均報酬率,平均標準差))</f>
        <v>184.49387414258075</v>
      </c>
    </row>
    <row r="883" spans="1:12" x14ac:dyDescent="0.25">
      <c r="A883" s="1">
        <v>855</v>
      </c>
      <c r="B883" s="1">
        <f t="shared" si="13"/>
        <v>100</v>
      </c>
      <c r="C883" s="2">
        <f ca="1">表格1[[#This Row],[期初]]*(1+_xlfn.NORM.INV(RAND(),平均報酬率,平均標準差))</f>
        <v>107.60101324717095</v>
      </c>
      <c r="D883" s="2">
        <f ca="1">表格1[[#This Row],[第1年]]*(1+_xlfn.NORM.INV(RAND(),平均報酬率,平均標準差))</f>
        <v>112.32750850591512</v>
      </c>
      <c r="E883" s="2">
        <f ca="1">表格1[[#This Row],[第2年]]*(1+_xlfn.NORM.INV(RAND(),平均報酬率,平均標準差))</f>
        <v>115.47503541415576</v>
      </c>
      <c r="F883" s="2">
        <f ca="1">表格1[[#This Row],[第3年]]*(1+_xlfn.NORM.INV(RAND(),平均報酬率,平均標準差))</f>
        <v>127.13582097714328</v>
      </c>
      <c r="G883" s="2">
        <f ca="1">表格1[[#This Row],[第4年]]*(1+_xlfn.NORM.INV(RAND(),平均報酬率,平均標準差))</f>
        <v>131.84224791311826</v>
      </c>
      <c r="H883" s="2">
        <f ca="1">表格1[[#This Row],[第5年]]*(1+_xlfn.NORM.INV(RAND(),平均報酬率,平均標準差))</f>
        <v>146.55401036595237</v>
      </c>
      <c r="I883" s="2">
        <f ca="1">表格1[[#This Row],[第6年]]*(1+_xlfn.NORM.INV(RAND(),平均報酬率,平均標準差))</f>
        <v>149.58590282213342</v>
      </c>
      <c r="J883" s="2">
        <f ca="1">表格1[[#This Row],[第7年]]*(1+_xlfn.NORM.INV(RAND(),平均報酬率,平均標準差))</f>
        <v>147.1555280490827</v>
      </c>
      <c r="K883" s="2">
        <f ca="1">表格1[[#This Row],[第8年]]*(1+_xlfn.NORM.INV(RAND(),平均報酬率,平均標準差))</f>
        <v>164.77450173652929</v>
      </c>
      <c r="L883" s="2">
        <f ca="1">表格1[[#This Row],[第9年]]*(1+_xlfn.NORM.INV(RAND(),平均報酬率,平均標準差))</f>
        <v>170.31993105318563</v>
      </c>
    </row>
    <row r="884" spans="1:12" x14ac:dyDescent="0.25">
      <c r="A884" s="1">
        <v>856</v>
      </c>
      <c r="B884" s="1">
        <f t="shared" si="13"/>
        <v>100</v>
      </c>
      <c r="C884" s="2">
        <f ca="1">表格1[[#This Row],[期初]]*(1+_xlfn.NORM.INV(RAND(),平均報酬率,平均標準差))</f>
        <v>106.48390642737218</v>
      </c>
      <c r="D884" s="2">
        <f ca="1">表格1[[#This Row],[第1年]]*(1+_xlfn.NORM.INV(RAND(),平均報酬率,平均標準差))</f>
        <v>119.59793502636472</v>
      </c>
      <c r="E884" s="2">
        <f ca="1">表格1[[#This Row],[第2年]]*(1+_xlfn.NORM.INV(RAND(),平均報酬率,平均標準差))</f>
        <v>122.87829978136877</v>
      </c>
      <c r="F884" s="2">
        <f ca="1">表格1[[#This Row],[第3年]]*(1+_xlfn.NORM.INV(RAND(),平均報酬率,平均標準差))</f>
        <v>132.59016330544193</v>
      </c>
      <c r="G884" s="2">
        <f ca="1">表格1[[#This Row],[第4年]]*(1+_xlfn.NORM.INV(RAND(),平均報酬率,平均標準差))</f>
        <v>149.59461990047379</v>
      </c>
      <c r="H884" s="2">
        <f ca="1">表格1[[#This Row],[第5年]]*(1+_xlfn.NORM.INV(RAND(),平均報酬率,平均標準差))</f>
        <v>143.35880706964571</v>
      </c>
      <c r="I884" s="2">
        <f ca="1">表格1[[#This Row],[第6年]]*(1+_xlfn.NORM.INV(RAND(),平均報酬率,平均標準差))</f>
        <v>139.9472564952687</v>
      </c>
      <c r="J884" s="2">
        <f ca="1">表格1[[#This Row],[第7年]]*(1+_xlfn.NORM.INV(RAND(),平均報酬率,平均標準差))</f>
        <v>149.24135716889324</v>
      </c>
      <c r="K884" s="2">
        <f ca="1">表格1[[#This Row],[第8年]]*(1+_xlfn.NORM.INV(RAND(),平均報酬率,平均標準差))</f>
        <v>158.89811041014781</v>
      </c>
      <c r="L884" s="2">
        <f ca="1">表格1[[#This Row],[第9年]]*(1+_xlfn.NORM.INV(RAND(),平均報酬率,平均標準差))</f>
        <v>174.41459934129105</v>
      </c>
    </row>
    <row r="885" spans="1:12" x14ac:dyDescent="0.25">
      <c r="A885" s="1">
        <v>857</v>
      </c>
      <c r="B885" s="1">
        <f t="shared" si="13"/>
        <v>100</v>
      </c>
      <c r="C885" s="2">
        <f ca="1">表格1[[#This Row],[期初]]*(1+_xlfn.NORM.INV(RAND(),平均報酬率,平均標準差))</f>
        <v>107.27309757005297</v>
      </c>
      <c r="D885" s="2">
        <f ca="1">表格1[[#This Row],[第1年]]*(1+_xlfn.NORM.INV(RAND(),平均報酬率,平均標準差))</f>
        <v>115.42059699869088</v>
      </c>
      <c r="E885" s="2">
        <f ca="1">表格1[[#This Row],[第2年]]*(1+_xlfn.NORM.INV(RAND(),平均報酬率,平均標準差))</f>
        <v>116.49965812531862</v>
      </c>
      <c r="F885" s="2">
        <f ca="1">表格1[[#This Row],[第3年]]*(1+_xlfn.NORM.INV(RAND(),平均報酬率,平均標準差))</f>
        <v>130.36692227715855</v>
      </c>
      <c r="G885" s="2">
        <f ca="1">表格1[[#This Row],[第4年]]*(1+_xlfn.NORM.INV(RAND(),平均報酬率,平均標準差))</f>
        <v>140.29681020516011</v>
      </c>
      <c r="H885" s="2">
        <f ca="1">表格1[[#This Row],[第5年]]*(1+_xlfn.NORM.INV(RAND(),平均報酬率,平均標準差))</f>
        <v>151.46268981596154</v>
      </c>
      <c r="I885" s="2">
        <f ca="1">表格1[[#This Row],[第6年]]*(1+_xlfn.NORM.INV(RAND(),平均報酬率,平均標準差))</f>
        <v>155.67671897490862</v>
      </c>
      <c r="J885" s="2">
        <f ca="1">表格1[[#This Row],[第7年]]*(1+_xlfn.NORM.INV(RAND(),平均報酬率,平均標準差))</f>
        <v>166.29656951570831</v>
      </c>
      <c r="K885" s="2">
        <f ca="1">表格1[[#This Row],[第8年]]*(1+_xlfn.NORM.INV(RAND(),平均報酬率,平均標準差))</f>
        <v>185.11002192220801</v>
      </c>
      <c r="L885" s="2">
        <f ca="1">表格1[[#This Row],[第9年]]*(1+_xlfn.NORM.INV(RAND(),平均報酬率,平均標準差))</f>
        <v>209.64886822651349</v>
      </c>
    </row>
    <row r="886" spans="1:12" x14ac:dyDescent="0.25">
      <c r="A886" s="1">
        <v>858</v>
      </c>
      <c r="B886" s="1">
        <f t="shared" si="13"/>
        <v>100</v>
      </c>
      <c r="C886" s="2">
        <f ca="1">表格1[[#This Row],[期初]]*(1+_xlfn.NORM.INV(RAND(),平均報酬率,平均標準差))</f>
        <v>108.65961207908963</v>
      </c>
      <c r="D886" s="2">
        <f ca="1">表格1[[#This Row],[第1年]]*(1+_xlfn.NORM.INV(RAND(),平均報酬率,平均標準差))</f>
        <v>122.62604219667976</v>
      </c>
      <c r="E886" s="2">
        <f ca="1">表格1[[#This Row],[第2年]]*(1+_xlfn.NORM.INV(RAND(),平均報酬率,平均標準差))</f>
        <v>131.30444304240578</v>
      </c>
      <c r="F886" s="2">
        <f ca="1">表格1[[#This Row],[第3年]]*(1+_xlfn.NORM.INV(RAND(),平均報酬率,平均標準差))</f>
        <v>152.63385193694336</v>
      </c>
      <c r="G886" s="2">
        <f ca="1">表格1[[#This Row],[第4年]]*(1+_xlfn.NORM.INV(RAND(),平均報酬率,平均標準差))</f>
        <v>183.9137541552879</v>
      </c>
      <c r="H886" s="2">
        <f ca="1">表格1[[#This Row],[第5年]]*(1+_xlfn.NORM.INV(RAND(),平均報酬率,平均標準差))</f>
        <v>176.82367366981202</v>
      </c>
      <c r="I886" s="2">
        <f ca="1">表格1[[#This Row],[第6年]]*(1+_xlfn.NORM.INV(RAND(),平均報酬率,平均標準差))</f>
        <v>194.88199606837173</v>
      </c>
      <c r="J886" s="2">
        <f ca="1">表格1[[#This Row],[第7年]]*(1+_xlfn.NORM.INV(RAND(),平均報酬率,平均標準差))</f>
        <v>211.96325459810865</v>
      </c>
      <c r="K886" s="2">
        <f ca="1">表格1[[#This Row],[第8年]]*(1+_xlfn.NORM.INV(RAND(),平均報酬率,平均標準差))</f>
        <v>212.97720058514906</v>
      </c>
      <c r="L886" s="2">
        <f ca="1">表格1[[#This Row],[第9年]]*(1+_xlfn.NORM.INV(RAND(),平均報酬率,平均標準差))</f>
        <v>249.89969169478678</v>
      </c>
    </row>
    <row r="887" spans="1:12" x14ac:dyDescent="0.25">
      <c r="A887" s="1">
        <v>859</v>
      </c>
      <c r="B887" s="1">
        <f t="shared" si="13"/>
        <v>100</v>
      </c>
      <c r="C887" s="2">
        <f ca="1">表格1[[#This Row],[期初]]*(1+_xlfn.NORM.INV(RAND(),平均報酬率,平均標準差))</f>
        <v>101.04066588507344</v>
      </c>
      <c r="D887" s="2">
        <f ca="1">表格1[[#This Row],[第1年]]*(1+_xlfn.NORM.INV(RAND(),平均報酬率,平均標準差))</f>
        <v>110.88341718310619</v>
      </c>
      <c r="E887" s="2">
        <f ca="1">表格1[[#This Row],[第2年]]*(1+_xlfn.NORM.INV(RAND(),平均報酬率,平均標準差))</f>
        <v>123.30020162410948</v>
      </c>
      <c r="F887" s="2">
        <f ca="1">表格1[[#This Row],[第3年]]*(1+_xlfn.NORM.INV(RAND(),平均報酬率,平均標準差))</f>
        <v>125.6693856109524</v>
      </c>
      <c r="G887" s="2">
        <f ca="1">表格1[[#This Row],[第4年]]*(1+_xlfn.NORM.INV(RAND(),平均報酬率,平均標準差))</f>
        <v>125.09584208618492</v>
      </c>
      <c r="H887" s="2">
        <f ca="1">表格1[[#This Row],[第5年]]*(1+_xlfn.NORM.INV(RAND(),平均報酬率,平均標準差))</f>
        <v>127.57543233864995</v>
      </c>
      <c r="I887" s="2">
        <f ca="1">表格1[[#This Row],[第6年]]*(1+_xlfn.NORM.INV(RAND(),平均報酬率,平均標準差))</f>
        <v>128.35747451497139</v>
      </c>
      <c r="J887" s="2">
        <f ca="1">表格1[[#This Row],[第7年]]*(1+_xlfn.NORM.INV(RAND(),平均報酬率,平均標準差))</f>
        <v>142.63381553138262</v>
      </c>
      <c r="K887" s="2">
        <f ca="1">表格1[[#This Row],[第8年]]*(1+_xlfn.NORM.INV(RAND(),平均報酬率,平均標準差))</f>
        <v>141.11453894186823</v>
      </c>
      <c r="L887" s="2">
        <f ca="1">表格1[[#This Row],[第9年]]*(1+_xlfn.NORM.INV(RAND(),平均報酬率,平均標準差))</f>
        <v>143.53478947246523</v>
      </c>
    </row>
    <row r="888" spans="1:12" x14ac:dyDescent="0.25">
      <c r="A888" s="1">
        <v>860</v>
      </c>
      <c r="B888" s="1">
        <f t="shared" si="13"/>
        <v>100</v>
      </c>
      <c r="C888" s="2">
        <f ca="1">表格1[[#This Row],[期初]]*(1+_xlfn.NORM.INV(RAND(),平均報酬率,平均標準差))</f>
        <v>107.94947387891432</v>
      </c>
      <c r="D888" s="2">
        <f ca="1">表格1[[#This Row],[第1年]]*(1+_xlfn.NORM.INV(RAND(),平均報酬率,平均標準差))</f>
        <v>114.58205480537899</v>
      </c>
      <c r="E888" s="2">
        <f ca="1">表格1[[#This Row],[第2年]]*(1+_xlfn.NORM.INV(RAND(),平均報酬率,平均標準差))</f>
        <v>125.51238804313047</v>
      </c>
      <c r="F888" s="2">
        <f ca="1">表格1[[#This Row],[第3年]]*(1+_xlfn.NORM.INV(RAND(),平均報酬率,平均標準差))</f>
        <v>134.79161176702334</v>
      </c>
      <c r="G888" s="2">
        <f ca="1">表格1[[#This Row],[第4年]]*(1+_xlfn.NORM.INV(RAND(),平均報酬率,平均標準差))</f>
        <v>142.54121241688375</v>
      </c>
      <c r="H888" s="2">
        <f ca="1">表格1[[#This Row],[第5年]]*(1+_xlfn.NORM.INV(RAND(),平均報酬率,平均標準差))</f>
        <v>155.64873966996856</v>
      </c>
      <c r="I888" s="2">
        <f ca="1">表格1[[#This Row],[第6年]]*(1+_xlfn.NORM.INV(RAND(),平均報酬率,平均標準差))</f>
        <v>149.76132480190878</v>
      </c>
      <c r="J888" s="2">
        <f ca="1">表格1[[#This Row],[第7年]]*(1+_xlfn.NORM.INV(RAND(),平均報酬率,平均標準差))</f>
        <v>158.43682027799539</v>
      </c>
      <c r="K888" s="2">
        <f ca="1">表格1[[#This Row],[第8年]]*(1+_xlfn.NORM.INV(RAND(),平均報酬率,平均標準差))</f>
        <v>171.40675432388085</v>
      </c>
      <c r="L888" s="2">
        <f ca="1">表格1[[#This Row],[第9年]]*(1+_xlfn.NORM.INV(RAND(),平均報酬率,平均標準差))</f>
        <v>170.92397240039682</v>
      </c>
    </row>
    <row r="889" spans="1:12" x14ac:dyDescent="0.25">
      <c r="A889" s="1">
        <v>861</v>
      </c>
      <c r="B889" s="1">
        <f t="shared" si="13"/>
        <v>100</v>
      </c>
      <c r="C889" s="2">
        <f ca="1">表格1[[#This Row],[期初]]*(1+_xlfn.NORM.INV(RAND(),平均報酬率,平均標準差))</f>
        <v>114.16094136369672</v>
      </c>
      <c r="D889" s="2">
        <f ca="1">表格1[[#This Row],[第1年]]*(1+_xlfn.NORM.INV(RAND(),平均報酬率,平均標準差))</f>
        <v>132.87130188607685</v>
      </c>
      <c r="E889" s="2">
        <f ca="1">表格1[[#This Row],[第2年]]*(1+_xlfn.NORM.INV(RAND(),平均報酬率,平均標準差))</f>
        <v>145.95643451312708</v>
      </c>
      <c r="F889" s="2">
        <f ca="1">表格1[[#This Row],[第3年]]*(1+_xlfn.NORM.INV(RAND(),平均報酬率,平均標準差))</f>
        <v>142.10527755370148</v>
      </c>
      <c r="G889" s="2">
        <f ca="1">表格1[[#This Row],[第4年]]*(1+_xlfn.NORM.INV(RAND(),平均報酬率,平均標準差))</f>
        <v>153.33097709221192</v>
      </c>
      <c r="H889" s="2">
        <f ca="1">表格1[[#This Row],[第5年]]*(1+_xlfn.NORM.INV(RAND(),平均報酬率,平均標準差))</f>
        <v>170.82347075799481</v>
      </c>
      <c r="I889" s="2">
        <f ca="1">表格1[[#This Row],[第6年]]*(1+_xlfn.NORM.INV(RAND(),平均報酬率,平均標準差))</f>
        <v>176.88649151376998</v>
      </c>
      <c r="J889" s="2">
        <f ca="1">表格1[[#This Row],[第7年]]*(1+_xlfn.NORM.INV(RAND(),平均報酬率,平均標準差))</f>
        <v>183.78049061701668</v>
      </c>
      <c r="K889" s="2">
        <f ca="1">表格1[[#This Row],[第8年]]*(1+_xlfn.NORM.INV(RAND(),平均報酬率,平均標準差))</f>
        <v>186.27327903693435</v>
      </c>
      <c r="L889" s="2">
        <f ca="1">表格1[[#This Row],[第9年]]*(1+_xlfn.NORM.INV(RAND(),平均報酬率,平均標準差))</f>
        <v>179.81490671035439</v>
      </c>
    </row>
    <row r="890" spans="1:12" x14ac:dyDescent="0.25">
      <c r="A890" s="1">
        <v>862</v>
      </c>
      <c r="B890" s="1">
        <f t="shared" si="13"/>
        <v>100</v>
      </c>
      <c r="C890" s="2">
        <f ca="1">表格1[[#This Row],[期初]]*(1+_xlfn.NORM.INV(RAND(),平均報酬率,平均標準差))</f>
        <v>109.08113627050069</v>
      </c>
      <c r="D890" s="2">
        <f ca="1">表格1[[#This Row],[第1年]]*(1+_xlfn.NORM.INV(RAND(),平均報酬率,平均標準差))</f>
        <v>114.2541276758126</v>
      </c>
      <c r="E890" s="2">
        <f ca="1">表格1[[#This Row],[第2年]]*(1+_xlfn.NORM.INV(RAND(),平均報酬率,平均標準差))</f>
        <v>114.86977723386883</v>
      </c>
      <c r="F890" s="2">
        <f ca="1">表格1[[#This Row],[第3年]]*(1+_xlfn.NORM.INV(RAND(),平均報酬率,平均標準差))</f>
        <v>137.48418227641105</v>
      </c>
      <c r="G890" s="2">
        <f ca="1">表格1[[#This Row],[第4年]]*(1+_xlfn.NORM.INV(RAND(),平均報酬率,平均標準差))</f>
        <v>157.6900013631772</v>
      </c>
      <c r="H890" s="2">
        <f ca="1">表格1[[#This Row],[第5年]]*(1+_xlfn.NORM.INV(RAND(),平均報酬率,平均標準差))</f>
        <v>163.78599698197914</v>
      </c>
      <c r="I890" s="2">
        <f ca="1">表格1[[#This Row],[第6年]]*(1+_xlfn.NORM.INV(RAND(),平均報酬率,平均標準差))</f>
        <v>167.04067188993864</v>
      </c>
      <c r="J890" s="2">
        <f ca="1">表格1[[#This Row],[第7年]]*(1+_xlfn.NORM.INV(RAND(),平均報酬率,平均標準差))</f>
        <v>170.93199486086317</v>
      </c>
      <c r="K890" s="2">
        <f ca="1">表格1[[#This Row],[第8年]]*(1+_xlfn.NORM.INV(RAND(),平均報酬率,平均標準差))</f>
        <v>181.71525328620569</v>
      </c>
      <c r="L890" s="2">
        <f ca="1">表格1[[#This Row],[第9年]]*(1+_xlfn.NORM.INV(RAND(),平均報酬率,平均標準差))</f>
        <v>187.10741206262759</v>
      </c>
    </row>
    <row r="891" spans="1:12" x14ac:dyDescent="0.25">
      <c r="A891" s="1">
        <v>863</v>
      </c>
      <c r="B891" s="1">
        <f t="shared" si="13"/>
        <v>100</v>
      </c>
      <c r="C891" s="2">
        <f ca="1">表格1[[#This Row],[期初]]*(1+_xlfn.NORM.INV(RAND(),平均報酬率,平均標準差))</f>
        <v>112.50922550308564</v>
      </c>
      <c r="D891" s="2">
        <f ca="1">表格1[[#This Row],[第1年]]*(1+_xlfn.NORM.INV(RAND(),平均報酬率,平均標準差))</f>
        <v>119.2056214446516</v>
      </c>
      <c r="E891" s="2">
        <f ca="1">表格1[[#This Row],[第2年]]*(1+_xlfn.NORM.INV(RAND(),平均報酬率,平均標準差))</f>
        <v>133.12161796042508</v>
      </c>
      <c r="F891" s="2">
        <f ca="1">表格1[[#This Row],[第3年]]*(1+_xlfn.NORM.INV(RAND(),平均報酬率,平均標準差))</f>
        <v>142.29686102428676</v>
      </c>
      <c r="G891" s="2">
        <f ca="1">表格1[[#This Row],[第4年]]*(1+_xlfn.NORM.INV(RAND(),平均報酬率,平均標準差))</f>
        <v>155.83687811316514</v>
      </c>
      <c r="H891" s="2">
        <f ca="1">表格1[[#This Row],[第5年]]*(1+_xlfn.NORM.INV(RAND(),平均報酬率,平均標準差))</f>
        <v>173.90629432989738</v>
      </c>
      <c r="I891" s="2">
        <f ca="1">表格1[[#This Row],[第6年]]*(1+_xlfn.NORM.INV(RAND(),平均報酬率,平均標準差))</f>
        <v>181.01588259644072</v>
      </c>
      <c r="J891" s="2">
        <f ca="1">表格1[[#This Row],[第7年]]*(1+_xlfn.NORM.INV(RAND(),平均報酬率,平均標準差))</f>
        <v>195.34914785383958</v>
      </c>
      <c r="K891" s="2">
        <f ca="1">表格1[[#This Row],[第8年]]*(1+_xlfn.NORM.INV(RAND(),平均報酬率,平均標準差))</f>
        <v>211.03268867261536</v>
      </c>
      <c r="L891" s="2">
        <f ca="1">表格1[[#This Row],[第9年]]*(1+_xlfn.NORM.INV(RAND(),平均報酬率,平均標準差))</f>
        <v>199.76610922691759</v>
      </c>
    </row>
    <row r="892" spans="1:12" x14ac:dyDescent="0.25">
      <c r="A892" s="1">
        <v>864</v>
      </c>
      <c r="B892" s="1">
        <f t="shared" si="13"/>
        <v>100</v>
      </c>
      <c r="C892" s="2">
        <f ca="1">表格1[[#This Row],[期初]]*(1+_xlfn.NORM.INV(RAND(),平均報酬率,平均標準差))</f>
        <v>104.02061085505143</v>
      </c>
      <c r="D892" s="2">
        <f ca="1">表格1[[#This Row],[第1年]]*(1+_xlfn.NORM.INV(RAND(),平均報酬率,平均標準差))</f>
        <v>112.55489384107618</v>
      </c>
      <c r="E892" s="2">
        <f ca="1">表格1[[#This Row],[第2年]]*(1+_xlfn.NORM.INV(RAND(),平均報酬率,平均標準差))</f>
        <v>118.87088648049297</v>
      </c>
      <c r="F892" s="2">
        <f ca="1">表格1[[#This Row],[第3年]]*(1+_xlfn.NORM.INV(RAND(),平均報酬率,平均標準差))</f>
        <v>131.35569519313802</v>
      </c>
      <c r="G892" s="2">
        <f ca="1">表格1[[#This Row],[第4年]]*(1+_xlfn.NORM.INV(RAND(),平均報酬率,平均標準差))</f>
        <v>142.28422480170806</v>
      </c>
      <c r="H892" s="2">
        <f ca="1">表格1[[#This Row],[第5年]]*(1+_xlfn.NORM.INV(RAND(),平均報酬率,平均標準差))</f>
        <v>152.28813513114105</v>
      </c>
      <c r="I892" s="2">
        <f ca="1">表格1[[#This Row],[第6年]]*(1+_xlfn.NORM.INV(RAND(),平均報酬率,平均標準差))</f>
        <v>180.73719995797498</v>
      </c>
      <c r="J892" s="2">
        <f ca="1">表格1[[#This Row],[第7年]]*(1+_xlfn.NORM.INV(RAND(),平均報酬率,平均標準差))</f>
        <v>210.63858888157961</v>
      </c>
      <c r="K892" s="2">
        <f ca="1">表格1[[#This Row],[第8年]]*(1+_xlfn.NORM.INV(RAND(),平均報酬率,平均標準差))</f>
        <v>226.45069387135791</v>
      </c>
      <c r="L892" s="2">
        <f ca="1">表格1[[#This Row],[第9年]]*(1+_xlfn.NORM.INV(RAND(),平均報酬率,平均標準差))</f>
        <v>256.20458346619682</v>
      </c>
    </row>
    <row r="893" spans="1:12" x14ac:dyDescent="0.25">
      <c r="A893" s="1">
        <v>865</v>
      </c>
      <c r="B893" s="1">
        <f t="shared" si="13"/>
        <v>100</v>
      </c>
      <c r="C893" s="2">
        <f ca="1">表格1[[#This Row],[期初]]*(1+_xlfn.NORM.INV(RAND(),平均報酬率,平均標準差))</f>
        <v>119.42418410079148</v>
      </c>
      <c r="D893" s="2">
        <f ca="1">表格1[[#This Row],[第1年]]*(1+_xlfn.NORM.INV(RAND(),平均報酬率,平均標準差))</f>
        <v>123.11115613783043</v>
      </c>
      <c r="E893" s="2">
        <f ca="1">表格1[[#This Row],[第2年]]*(1+_xlfn.NORM.INV(RAND(),平均報酬率,平均標準差))</f>
        <v>123.81944250255462</v>
      </c>
      <c r="F893" s="2">
        <f ca="1">表格1[[#This Row],[第3年]]*(1+_xlfn.NORM.INV(RAND(),平均報酬率,平均標準差))</f>
        <v>142.68048827667843</v>
      </c>
      <c r="G893" s="2">
        <f ca="1">表格1[[#This Row],[第4年]]*(1+_xlfn.NORM.INV(RAND(),平均報酬率,平均標準差))</f>
        <v>152.40619530223802</v>
      </c>
      <c r="H893" s="2">
        <f ca="1">表格1[[#This Row],[第5年]]*(1+_xlfn.NORM.INV(RAND(),平均報酬率,平均標準差))</f>
        <v>175.90123637033028</v>
      </c>
      <c r="I893" s="2">
        <f ca="1">表格1[[#This Row],[第6年]]*(1+_xlfn.NORM.INV(RAND(),平均報酬率,平均標準差))</f>
        <v>193.06864859470193</v>
      </c>
      <c r="J893" s="2">
        <f ca="1">表格1[[#This Row],[第7年]]*(1+_xlfn.NORM.INV(RAND(),平均報酬率,平均標準差))</f>
        <v>214.04158976090309</v>
      </c>
      <c r="K893" s="2">
        <f ca="1">表格1[[#This Row],[第8年]]*(1+_xlfn.NORM.INV(RAND(),平均報酬率,平均標準差))</f>
        <v>251.22838640308834</v>
      </c>
      <c r="L893" s="2">
        <f ca="1">表格1[[#This Row],[第9年]]*(1+_xlfn.NORM.INV(RAND(),平均報酬率,平均標準差))</f>
        <v>253.84853284252634</v>
      </c>
    </row>
    <row r="894" spans="1:12" x14ac:dyDescent="0.25">
      <c r="A894" s="1">
        <v>866</v>
      </c>
      <c r="B894" s="1">
        <f t="shared" si="13"/>
        <v>100</v>
      </c>
      <c r="C894" s="2">
        <f ca="1">表格1[[#This Row],[期初]]*(1+_xlfn.NORM.INV(RAND(),平均報酬率,平均標準差))</f>
        <v>110.22879103554619</v>
      </c>
      <c r="D894" s="2">
        <f ca="1">表格1[[#This Row],[第1年]]*(1+_xlfn.NORM.INV(RAND(),平均報酬率,平均標準差))</f>
        <v>116.18688631544404</v>
      </c>
      <c r="E894" s="2">
        <f ca="1">表格1[[#This Row],[第2年]]*(1+_xlfn.NORM.INV(RAND(),平均報酬率,平均標準差))</f>
        <v>119.13475449032219</v>
      </c>
      <c r="F894" s="2">
        <f ca="1">表格1[[#This Row],[第3年]]*(1+_xlfn.NORM.INV(RAND(),平均報酬率,平均標準差))</f>
        <v>132.64134551847761</v>
      </c>
      <c r="G894" s="2">
        <f ca="1">表格1[[#This Row],[第4年]]*(1+_xlfn.NORM.INV(RAND(),平均報酬率,平均標準差))</f>
        <v>150.71480413404154</v>
      </c>
      <c r="H894" s="2">
        <f ca="1">表格1[[#This Row],[第5年]]*(1+_xlfn.NORM.INV(RAND(),平均報酬率,平均標準差))</f>
        <v>160.40245979141454</v>
      </c>
      <c r="I894" s="2">
        <f ca="1">表格1[[#This Row],[第6年]]*(1+_xlfn.NORM.INV(RAND(),平均報酬率,平均標準差))</f>
        <v>167.60726211488466</v>
      </c>
      <c r="J894" s="2">
        <f ca="1">表格1[[#This Row],[第7年]]*(1+_xlfn.NORM.INV(RAND(),平均報酬率,平均標準差))</f>
        <v>193.58836552285567</v>
      </c>
      <c r="K894" s="2">
        <f ca="1">表格1[[#This Row],[第8年]]*(1+_xlfn.NORM.INV(RAND(),平均報酬率,平均標準差))</f>
        <v>215.64234734146862</v>
      </c>
      <c r="L894" s="2">
        <f ca="1">表格1[[#This Row],[第9年]]*(1+_xlfn.NORM.INV(RAND(),平均報酬率,平均標準差))</f>
        <v>248.73372510161269</v>
      </c>
    </row>
    <row r="895" spans="1:12" x14ac:dyDescent="0.25">
      <c r="A895" s="1">
        <v>867</v>
      </c>
      <c r="B895" s="1">
        <f t="shared" si="13"/>
        <v>100</v>
      </c>
      <c r="C895" s="2">
        <f ca="1">表格1[[#This Row],[期初]]*(1+_xlfn.NORM.INV(RAND(),平均報酬率,平均標準差))</f>
        <v>98.489851345086649</v>
      </c>
      <c r="D895" s="2">
        <f ca="1">表格1[[#This Row],[第1年]]*(1+_xlfn.NORM.INV(RAND(),平均報酬率,平均標準差))</f>
        <v>103.54136164302754</v>
      </c>
      <c r="E895" s="2">
        <f ca="1">表格1[[#This Row],[第2年]]*(1+_xlfn.NORM.INV(RAND(),平均報酬率,平均標準差))</f>
        <v>109.57364488278029</v>
      </c>
      <c r="F895" s="2">
        <f ca="1">表格1[[#This Row],[第3年]]*(1+_xlfn.NORM.INV(RAND(),平均報酬率,平均標準差))</f>
        <v>114.43049042227808</v>
      </c>
      <c r="G895" s="2">
        <f ca="1">表格1[[#This Row],[第4年]]*(1+_xlfn.NORM.INV(RAND(),平均報酬率,平均標準差))</f>
        <v>125.01630720507214</v>
      </c>
      <c r="H895" s="2">
        <f ca="1">表格1[[#This Row],[第5年]]*(1+_xlfn.NORM.INV(RAND(),平均報酬率,平均標準差))</f>
        <v>131.44962006060294</v>
      </c>
      <c r="I895" s="2">
        <f ca="1">表格1[[#This Row],[第6年]]*(1+_xlfn.NORM.INV(RAND(),平均報酬率,平均標準差))</f>
        <v>152.50543870547011</v>
      </c>
      <c r="J895" s="2">
        <f ca="1">表格1[[#This Row],[第7年]]*(1+_xlfn.NORM.INV(RAND(),平均報酬率,平均標準差))</f>
        <v>171.99743419580994</v>
      </c>
      <c r="K895" s="2">
        <f ca="1">表格1[[#This Row],[第8年]]*(1+_xlfn.NORM.INV(RAND(),平均報酬率,平均標準差))</f>
        <v>196.93567217178636</v>
      </c>
      <c r="L895" s="2">
        <f ca="1">表格1[[#This Row],[第9年]]*(1+_xlfn.NORM.INV(RAND(),平均報酬率,平均標準差))</f>
        <v>211.27312649882793</v>
      </c>
    </row>
    <row r="896" spans="1:12" x14ac:dyDescent="0.25">
      <c r="A896" s="1">
        <v>868</v>
      </c>
      <c r="B896" s="1">
        <f t="shared" si="13"/>
        <v>100</v>
      </c>
      <c r="C896" s="2">
        <f ca="1">表格1[[#This Row],[期初]]*(1+_xlfn.NORM.INV(RAND(),平均報酬率,平均標準差))</f>
        <v>108.03842671519971</v>
      </c>
      <c r="D896" s="2">
        <f ca="1">表格1[[#This Row],[第1年]]*(1+_xlfn.NORM.INV(RAND(),平均報酬率,平均標準差))</f>
        <v>112.88443074435813</v>
      </c>
      <c r="E896" s="2">
        <f ca="1">表格1[[#This Row],[第2年]]*(1+_xlfn.NORM.INV(RAND(),平均報酬率,平均標準差))</f>
        <v>120.10634564808116</v>
      </c>
      <c r="F896" s="2">
        <f ca="1">表格1[[#This Row],[第3年]]*(1+_xlfn.NORM.INV(RAND(),平均報酬率,平均標準差))</f>
        <v>123.86830544209054</v>
      </c>
      <c r="G896" s="2">
        <f ca="1">表格1[[#This Row],[第4年]]*(1+_xlfn.NORM.INV(RAND(),平均報酬率,平均標準差))</f>
        <v>141.62862720344918</v>
      </c>
      <c r="H896" s="2">
        <f ca="1">表格1[[#This Row],[第5年]]*(1+_xlfn.NORM.INV(RAND(),平均報酬率,平均標準差))</f>
        <v>139.95932553793136</v>
      </c>
      <c r="I896" s="2">
        <f ca="1">表格1[[#This Row],[第6年]]*(1+_xlfn.NORM.INV(RAND(),平均報酬率,平均標準差))</f>
        <v>150.61755127534045</v>
      </c>
      <c r="J896" s="2">
        <f ca="1">表格1[[#This Row],[第7年]]*(1+_xlfn.NORM.INV(RAND(),平均報酬率,平均標準差))</f>
        <v>173.18011582995604</v>
      </c>
      <c r="K896" s="2">
        <f ca="1">表格1[[#This Row],[第8年]]*(1+_xlfn.NORM.INV(RAND(),平均報酬率,平均標準差))</f>
        <v>173.47359596859164</v>
      </c>
      <c r="L896" s="2">
        <f ca="1">表格1[[#This Row],[第9年]]*(1+_xlfn.NORM.INV(RAND(),平均報酬率,平均標準差))</f>
        <v>188.18463380951215</v>
      </c>
    </row>
    <row r="897" spans="1:12" x14ac:dyDescent="0.25">
      <c r="A897" s="1">
        <v>869</v>
      </c>
      <c r="B897" s="1">
        <f t="shared" si="13"/>
        <v>100</v>
      </c>
      <c r="C897" s="2">
        <f ca="1">表格1[[#This Row],[期初]]*(1+_xlfn.NORM.INV(RAND(),平均報酬率,平均標準差))</f>
        <v>103.62534631358187</v>
      </c>
      <c r="D897" s="2">
        <f ca="1">表格1[[#This Row],[第1年]]*(1+_xlfn.NORM.INV(RAND(),平均報酬率,平均標準差))</f>
        <v>118.33730236425394</v>
      </c>
      <c r="E897" s="2">
        <f ca="1">表格1[[#This Row],[第2年]]*(1+_xlfn.NORM.INV(RAND(),平均報酬率,平均標準差))</f>
        <v>126.53991998697343</v>
      </c>
      <c r="F897" s="2">
        <f ca="1">表格1[[#This Row],[第3年]]*(1+_xlfn.NORM.INV(RAND(),平均報酬率,平均標準差))</f>
        <v>146.87253501657892</v>
      </c>
      <c r="G897" s="2">
        <f ca="1">表格1[[#This Row],[第4年]]*(1+_xlfn.NORM.INV(RAND(),平均報酬率,平均標準差))</f>
        <v>162.93495169180025</v>
      </c>
      <c r="H897" s="2">
        <f ca="1">表格1[[#This Row],[第5年]]*(1+_xlfn.NORM.INV(RAND(),平均報酬率,平均標準差))</f>
        <v>175.15129565562427</v>
      </c>
      <c r="I897" s="2">
        <f ca="1">表格1[[#This Row],[第6年]]*(1+_xlfn.NORM.INV(RAND(),平均報酬率,平均標準差))</f>
        <v>192.76804764200821</v>
      </c>
      <c r="J897" s="2">
        <f ca="1">表格1[[#This Row],[第7年]]*(1+_xlfn.NORM.INV(RAND(),平均報酬率,平均標準差))</f>
        <v>203.04040886472671</v>
      </c>
      <c r="K897" s="2">
        <f ca="1">表格1[[#This Row],[第8年]]*(1+_xlfn.NORM.INV(RAND(),平均報酬率,平均標準差))</f>
        <v>225.0791279842062</v>
      </c>
      <c r="L897" s="2">
        <f ca="1">表格1[[#This Row],[第9年]]*(1+_xlfn.NORM.INV(RAND(),平均報酬率,平均標準差))</f>
        <v>224.27687495974064</v>
      </c>
    </row>
    <row r="898" spans="1:12" x14ac:dyDescent="0.25">
      <c r="A898" s="1">
        <v>870</v>
      </c>
      <c r="B898" s="1">
        <f t="shared" si="13"/>
        <v>100</v>
      </c>
      <c r="C898" s="2">
        <f ca="1">表格1[[#This Row],[期初]]*(1+_xlfn.NORM.INV(RAND(),平均報酬率,平均標準差))</f>
        <v>108.84640660738421</v>
      </c>
      <c r="D898" s="2">
        <f ca="1">表格1[[#This Row],[第1年]]*(1+_xlfn.NORM.INV(RAND(),平均報酬率,平均標準差))</f>
        <v>116.74960488251952</v>
      </c>
      <c r="E898" s="2">
        <f ca="1">表格1[[#This Row],[第2年]]*(1+_xlfn.NORM.INV(RAND(),平均報酬率,平均標準差))</f>
        <v>118.27473715185648</v>
      </c>
      <c r="F898" s="2">
        <f ca="1">表格1[[#This Row],[第3年]]*(1+_xlfn.NORM.INV(RAND(),平均報酬率,平均標準差))</f>
        <v>122.29149189023778</v>
      </c>
      <c r="G898" s="2">
        <f ca="1">表格1[[#This Row],[第4年]]*(1+_xlfn.NORM.INV(RAND(),平均報酬率,平均標準差))</f>
        <v>136.6490416560174</v>
      </c>
      <c r="H898" s="2">
        <f ca="1">表格1[[#This Row],[第5年]]*(1+_xlfn.NORM.INV(RAND(),平均報酬率,平均標準差))</f>
        <v>161.56452114801806</v>
      </c>
      <c r="I898" s="2">
        <f ca="1">表格1[[#This Row],[第6年]]*(1+_xlfn.NORM.INV(RAND(),平均報酬率,平均標準差))</f>
        <v>164.44142040884734</v>
      </c>
      <c r="J898" s="2">
        <f ca="1">表格1[[#This Row],[第7年]]*(1+_xlfn.NORM.INV(RAND(),平均報酬率,平均標準差))</f>
        <v>183.106140825251</v>
      </c>
      <c r="K898" s="2">
        <f ca="1">表格1[[#This Row],[第8年]]*(1+_xlfn.NORM.INV(RAND(),平均報酬率,平均標準差))</f>
        <v>199.87086833636141</v>
      </c>
      <c r="L898" s="2">
        <f ca="1">表格1[[#This Row],[第9年]]*(1+_xlfn.NORM.INV(RAND(),平均報酬率,平均標準差))</f>
        <v>201.21106986348147</v>
      </c>
    </row>
    <row r="899" spans="1:12" x14ac:dyDescent="0.25">
      <c r="A899" s="1">
        <v>871</v>
      </c>
      <c r="B899" s="1">
        <f t="shared" si="13"/>
        <v>100</v>
      </c>
      <c r="C899" s="2">
        <f ca="1">表格1[[#This Row],[期初]]*(1+_xlfn.NORM.INV(RAND(),平均報酬率,平均標準差))</f>
        <v>111.45009214400999</v>
      </c>
      <c r="D899" s="2">
        <f ca="1">表格1[[#This Row],[第1年]]*(1+_xlfn.NORM.INV(RAND(),平均報酬率,平均標準差))</f>
        <v>112.73216769465594</v>
      </c>
      <c r="E899" s="2">
        <f ca="1">表格1[[#This Row],[第2年]]*(1+_xlfn.NORM.INV(RAND(),平均報酬率,平均標準差))</f>
        <v>133.70554181136248</v>
      </c>
      <c r="F899" s="2">
        <f ca="1">表格1[[#This Row],[第3年]]*(1+_xlfn.NORM.INV(RAND(),平均報酬率,平均標準差))</f>
        <v>133.71013779312804</v>
      </c>
      <c r="G899" s="2">
        <f ca="1">表格1[[#This Row],[第4年]]*(1+_xlfn.NORM.INV(RAND(),平均報酬率,平均標準差))</f>
        <v>153.06341937682447</v>
      </c>
      <c r="H899" s="2">
        <f ca="1">表格1[[#This Row],[第5年]]*(1+_xlfn.NORM.INV(RAND(),平均報酬率,平均標準差))</f>
        <v>174.79915664082483</v>
      </c>
      <c r="I899" s="2">
        <f ca="1">表格1[[#This Row],[第6年]]*(1+_xlfn.NORM.INV(RAND(),平均報酬率,平均標準差))</f>
        <v>181.6077869448321</v>
      </c>
      <c r="J899" s="2">
        <f ca="1">表格1[[#This Row],[第7年]]*(1+_xlfn.NORM.INV(RAND(),平均報酬率,平均標準差))</f>
        <v>184.7481515540745</v>
      </c>
      <c r="K899" s="2">
        <f ca="1">表格1[[#This Row],[第8年]]*(1+_xlfn.NORM.INV(RAND(),平均報酬率,平均標準差))</f>
        <v>200.03582394280522</v>
      </c>
      <c r="L899" s="2">
        <f ca="1">表格1[[#This Row],[第9年]]*(1+_xlfn.NORM.INV(RAND(),平均報酬率,平均標準差))</f>
        <v>236.47976751920322</v>
      </c>
    </row>
    <row r="900" spans="1:12" x14ac:dyDescent="0.25">
      <c r="A900" s="1">
        <v>872</v>
      </c>
      <c r="B900" s="1">
        <f t="shared" si="13"/>
        <v>100</v>
      </c>
      <c r="C900" s="2">
        <f ca="1">表格1[[#This Row],[期初]]*(1+_xlfn.NORM.INV(RAND(),平均報酬率,平均標準差))</f>
        <v>113.69403091717847</v>
      </c>
      <c r="D900" s="2">
        <f ca="1">表格1[[#This Row],[第1年]]*(1+_xlfn.NORM.INV(RAND(),平均報酬率,平均標準差))</f>
        <v>130.01728891116076</v>
      </c>
      <c r="E900" s="2">
        <f ca="1">表格1[[#This Row],[第2年]]*(1+_xlfn.NORM.INV(RAND(),平均報酬率,平均標準差))</f>
        <v>145.42552178981813</v>
      </c>
      <c r="F900" s="2">
        <f ca="1">表格1[[#This Row],[第3年]]*(1+_xlfn.NORM.INV(RAND(),平均報酬率,平均標準差))</f>
        <v>166.64805291523538</v>
      </c>
      <c r="G900" s="2">
        <f ca="1">表格1[[#This Row],[第4年]]*(1+_xlfn.NORM.INV(RAND(),平均報酬率,平均標準差))</f>
        <v>183.91297319405089</v>
      </c>
      <c r="H900" s="2">
        <f ca="1">表格1[[#This Row],[第5年]]*(1+_xlfn.NORM.INV(RAND(),平均報酬率,平均標準差))</f>
        <v>202.06328504874</v>
      </c>
      <c r="I900" s="2">
        <f ca="1">表格1[[#This Row],[第6年]]*(1+_xlfn.NORM.INV(RAND(),平均報酬率,平均標準差))</f>
        <v>216.85802990024305</v>
      </c>
      <c r="J900" s="2">
        <f ca="1">表格1[[#This Row],[第7年]]*(1+_xlfn.NORM.INV(RAND(),平均報酬率,平均標準差))</f>
        <v>214.00741779842892</v>
      </c>
      <c r="K900" s="2">
        <f ca="1">表格1[[#This Row],[第8年]]*(1+_xlfn.NORM.INV(RAND(),平均報酬率,平均標準差))</f>
        <v>220.3746683011484</v>
      </c>
      <c r="L900" s="2">
        <f ca="1">表格1[[#This Row],[第9年]]*(1+_xlfn.NORM.INV(RAND(),平均報酬率,平均標準差))</f>
        <v>234.84427353234366</v>
      </c>
    </row>
    <row r="901" spans="1:12" x14ac:dyDescent="0.25">
      <c r="A901" s="1">
        <v>873</v>
      </c>
      <c r="B901" s="1">
        <f t="shared" si="13"/>
        <v>100</v>
      </c>
      <c r="C901" s="2">
        <f ca="1">表格1[[#This Row],[期初]]*(1+_xlfn.NORM.INV(RAND(),平均報酬率,平均標準差))</f>
        <v>105.51425754984808</v>
      </c>
      <c r="D901" s="2">
        <f ca="1">表格1[[#This Row],[第1年]]*(1+_xlfn.NORM.INV(RAND(),平均報酬率,平均標準差))</f>
        <v>111.5388272805354</v>
      </c>
      <c r="E901" s="2">
        <f ca="1">表格1[[#This Row],[第2年]]*(1+_xlfn.NORM.INV(RAND(),平均報酬率,平均標準差))</f>
        <v>119.81713958330761</v>
      </c>
      <c r="F901" s="2">
        <f ca="1">表格1[[#This Row],[第3年]]*(1+_xlfn.NORM.INV(RAND(),平均報酬率,平均標準差))</f>
        <v>122.07241245562219</v>
      </c>
      <c r="G901" s="2">
        <f ca="1">表格1[[#This Row],[第4年]]*(1+_xlfn.NORM.INV(RAND(),平均報酬率,平均標準差))</f>
        <v>118.64160481852642</v>
      </c>
      <c r="H901" s="2">
        <f ca="1">表格1[[#This Row],[第5年]]*(1+_xlfn.NORM.INV(RAND(),平均報酬率,平均標準差))</f>
        <v>132.59708873732677</v>
      </c>
      <c r="I901" s="2">
        <f ca="1">表格1[[#This Row],[第6年]]*(1+_xlfn.NORM.INV(RAND(),平均報酬率,平均標準差))</f>
        <v>152.03686402812903</v>
      </c>
      <c r="J901" s="2">
        <f ca="1">表格1[[#This Row],[第7年]]*(1+_xlfn.NORM.INV(RAND(),平均報酬率,平均標準差))</f>
        <v>169.52833759375523</v>
      </c>
      <c r="K901" s="2">
        <f ca="1">表格1[[#This Row],[第8年]]*(1+_xlfn.NORM.INV(RAND(),平均報酬率,平均標準差))</f>
        <v>184.99836827588447</v>
      </c>
      <c r="L901" s="2">
        <f ca="1">表格1[[#This Row],[第9年]]*(1+_xlfn.NORM.INV(RAND(),平均報酬率,平均標準差))</f>
        <v>190.90566427996552</v>
      </c>
    </row>
    <row r="902" spans="1:12" x14ac:dyDescent="0.25">
      <c r="A902" s="1">
        <v>874</v>
      </c>
      <c r="B902" s="1">
        <f t="shared" si="13"/>
        <v>100</v>
      </c>
      <c r="C902" s="2">
        <f ca="1">表格1[[#This Row],[期初]]*(1+_xlfn.NORM.INV(RAND(),平均報酬率,平均標準差))</f>
        <v>111.23612843112242</v>
      </c>
      <c r="D902" s="2">
        <f ca="1">表格1[[#This Row],[第1年]]*(1+_xlfn.NORM.INV(RAND(),平均報酬率,平均標準差))</f>
        <v>124.95528459179006</v>
      </c>
      <c r="E902" s="2">
        <f ca="1">表格1[[#This Row],[第2年]]*(1+_xlfn.NORM.INV(RAND(),平均報酬率,平均標準差))</f>
        <v>129.84316691509014</v>
      </c>
      <c r="F902" s="2">
        <f ca="1">表格1[[#This Row],[第3年]]*(1+_xlfn.NORM.INV(RAND(),平均報酬率,平均標準差))</f>
        <v>139.32213346263845</v>
      </c>
      <c r="G902" s="2">
        <f ca="1">表格1[[#This Row],[第4年]]*(1+_xlfn.NORM.INV(RAND(),平均報酬率,平均標準差))</f>
        <v>137.14056233467738</v>
      </c>
      <c r="H902" s="2">
        <f ca="1">表格1[[#This Row],[第5年]]*(1+_xlfn.NORM.INV(RAND(),平均報酬率,平均標準差))</f>
        <v>150.08229861952688</v>
      </c>
      <c r="I902" s="2">
        <f ca="1">表格1[[#This Row],[第6年]]*(1+_xlfn.NORM.INV(RAND(),平均報酬率,平均標準差))</f>
        <v>157.14906121744662</v>
      </c>
      <c r="J902" s="2">
        <f ca="1">表格1[[#This Row],[第7年]]*(1+_xlfn.NORM.INV(RAND(),平均報酬率,平均標準差))</f>
        <v>169.00452602693673</v>
      </c>
      <c r="K902" s="2">
        <f ca="1">表格1[[#This Row],[第8年]]*(1+_xlfn.NORM.INV(RAND(),平均報酬率,平均標準差))</f>
        <v>198.74515377373791</v>
      </c>
      <c r="L902" s="2">
        <f ca="1">表格1[[#This Row],[第9年]]*(1+_xlfn.NORM.INV(RAND(),平均報酬率,平均標準差))</f>
        <v>213.07484502886862</v>
      </c>
    </row>
    <row r="903" spans="1:12" x14ac:dyDescent="0.25">
      <c r="A903" s="1">
        <v>875</v>
      </c>
      <c r="B903" s="1">
        <f t="shared" si="13"/>
        <v>100</v>
      </c>
      <c r="C903" s="2">
        <f ca="1">表格1[[#This Row],[期初]]*(1+_xlfn.NORM.INV(RAND(),平均報酬率,平均標準差))</f>
        <v>103.32239893876591</v>
      </c>
      <c r="D903" s="2">
        <f ca="1">表格1[[#This Row],[第1年]]*(1+_xlfn.NORM.INV(RAND(),平均報酬率,平均標準差))</f>
        <v>110.27514832754649</v>
      </c>
      <c r="E903" s="2">
        <f ca="1">表格1[[#This Row],[第2年]]*(1+_xlfn.NORM.INV(RAND(),平均報酬率,平均標準差))</f>
        <v>117.19620787309985</v>
      </c>
      <c r="F903" s="2">
        <f ca="1">表格1[[#This Row],[第3年]]*(1+_xlfn.NORM.INV(RAND(),平均報酬率,平均標準差))</f>
        <v>129.02450829767756</v>
      </c>
      <c r="G903" s="2">
        <f ca="1">表格1[[#This Row],[第4年]]*(1+_xlfn.NORM.INV(RAND(),平均報酬率,平均標準差))</f>
        <v>127.78617402980097</v>
      </c>
      <c r="H903" s="2">
        <f ca="1">表格1[[#This Row],[第5年]]*(1+_xlfn.NORM.INV(RAND(),平均報酬率,平均標準差))</f>
        <v>133.26246449039462</v>
      </c>
      <c r="I903" s="2">
        <f ca="1">表格1[[#This Row],[第6年]]*(1+_xlfn.NORM.INV(RAND(),平均報酬率,平均標準差))</f>
        <v>137.36446046152005</v>
      </c>
      <c r="J903" s="2">
        <f ca="1">表格1[[#This Row],[第7年]]*(1+_xlfn.NORM.INV(RAND(),平均報酬率,平均標準差))</f>
        <v>147.57137639228984</v>
      </c>
      <c r="K903" s="2">
        <f ca="1">表格1[[#This Row],[第8年]]*(1+_xlfn.NORM.INV(RAND(),平均報酬率,平均標準差))</f>
        <v>157.02599388853625</v>
      </c>
      <c r="L903" s="2">
        <f ca="1">表格1[[#This Row],[第9年]]*(1+_xlfn.NORM.INV(RAND(),平均報酬率,平均標準差))</f>
        <v>174.92928652134202</v>
      </c>
    </row>
    <row r="904" spans="1:12" x14ac:dyDescent="0.25">
      <c r="A904" s="1">
        <v>876</v>
      </c>
      <c r="B904" s="1">
        <f t="shared" si="13"/>
        <v>100</v>
      </c>
      <c r="C904" s="2">
        <f ca="1">表格1[[#This Row],[期初]]*(1+_xlfn.NORM.INV(RAND(),平均報酬率,平均標準差))</f>
        <v>98.558087876239171</v>
      </c>
      <c r="D904" s="2">
        <f ca="1">表格1[[#This Row],[第1年]]*(1+_xlfn.NORM.INV(RAND(),平均報酬率,平均標準差))</f>
        <v>109.6259020708757</v>
      </c>
      <c r="E904" s="2">
        <f ca="1">表格1[[#This Row],[第2年]]*(1+_xlfn.NORM.INV(RAND(),平均報酬率,平均標準差))</f>
        <v>115.96133905450054</v>
      </c>
      <c r="F904" s="2">
        <f ca="1">表格1[[#This Row],[第3年]]*(1+_xlfn.NORM.INV(RAND(),平均報酬率,平均標準差))</f>
        <v>134.41233345720099</v>
      </c>
      <c r="G904" s="2">
        <f ca="1">表格1[[#This Row],[第4年]]*(1+_xlfn.NORM.INV(RAND(),平均報酬率,平均標準差))</f>
        <v>144.20433912212184</v>
      </c>
      <c r="H904" s="2">
        <f ca="1">表格1[[#This Row],[第5年]]*(1+_xlfn.NORM.INV(RAND(),平均報酬率,平均標準差))</f>
        <v>163.55111360381665</v>
      </c>
      <c r="I904" s="2">
        <f ca="1">表格1[[#This Row],[第6年]]*(1+_xlfn.NORM.INV(RAND(),平均報酬率,平均標準差))</f>
        <v>173.02594607675641</v>
      </c>
      <c r="J904" s="2">
        <f ca="1">表格1[[#This Row],[第7年]]*(1+_xlfn.NORM.INV(RAND(),平均報酬率,平均標準差))</f>
        <v>167.98361623999989</v>
      </c>
      <c r="K904" s="2">
        <f ca="1">表格1[[#This Row],[第8年]]*(1+_xlfn.NORM.INV(RAND(),平均報酬率,平均標準差))</f>
        <v>179.35433754291535</v>
      </c>
      <c r="L904" s="2">
        <f ca="1">表格1[[#This Row],[第9年]]*(1+_xlfn.NORM.INV(RAND(),平均報酬率,平均標準差))</f>
        <v>180.20702300141443</v>
      </c>
    </row>
    <row r="905" spans="1:12" x14ac:dyDescent="0.25">
      <c r="A905" s="1">
        <v>877</v>
      </c>
      <c r="B905" s="1">
        <f t="shared" si="13"/>
        <v>100</v>
      </c>
      <c r="C905" s="2">
        <f ca="1">表格1[[#This Row],[期初]]*(1+_xlfn.NORM.INV(RAND(),平均報酬率,平均標準差))</f>
        <v>103.54836803813157</v>
      </c>
      <c r="D905" s="2">
        <f ca="1">表格1[[#This Row],[第1年]]*(1+_xlfn.NORM.INV(RAND(),平均報酬率,平均標準差))</f>
        <v>105.68469944174124</v>
      </c>
      <c r="E905" s="2">
        <f ca="1">表格1[[#This Row],[第2年]]*(1+_xlfn.NORM.INV(RAND(),平均報酬率,平均標準差))</f>
        <v>120.65241865385637</v>
      </c>
      <c r="F905" s="2">
        <f ca="1">表格1[[#This Row],[第3年]]*(1+_xlfn.NORM.INV(RAND(),平均報酬率,平均標準差))</f>
        <v>139.2242577209461</v>
      </c>
      <c r="G905" s="2">
        <f ca="1">表格1[[#This Row],[第4年]]*(1+_xlfn.NORM.INV(RAND(),平均報酬率,平均標準差))</f>
        <v>168.65863659942818</v>
      </c>
      <c r="H905" s="2">
        <f ca="1">表格1[[#This Row],[第5年]]*(1+_xlfn.NORM.INV(RAND(),平均報酬率,平均標準差))</f>
        <v>193.3806389759786</v>
      </c>
      <c r="I905" s="2">
        <f ca="1">表格1[[#This Row],[第6年]]*(1+_xlfn.NORM.INV(RAND(),平均報酬率,平均標準差))</f>
        <v>221.43355510209685</v>
      </c>
      <c r="J905" s="2">
        <f ca="1">表格1[[#This Row],[第7年]]*(1+_xlfn.NORM.INV(RAND(),平均報酬率,平均標準差))</f>
        <v>254.11549754698819</v>
      </c>
      <c r="K905" s="2">
        <f ca="1">表格1[[#This Row],[第8年]]*(1+_xlfn.NORM.INV(RAND(),平均報酬率,平均標準差))</f>
        <v>238.19534956929758</v>
      </c>
      <c r="L905" s="2">
        <f ca="1">表格1[[#This Row],[第9年]]*(1+_xlfn.NORM.INV(RAND(),平均報酬率,平均標準差))</f>
        <v>235.22054076298818</v>
      </c>
    </row>
    <row r="906" spans="1:12" x14ac:dyDescent="0.25">
      <c r="A906" s="1">
        <v>878</v>
      </c>
      <c r="B906" s="1">
        <f t="shared" si="13"/>
        <v>100</v>
      </c>
      <c r="C906" s="2">
        <f ca="1">表格1[[#This Row],[期初]]*(1+_xlfn.NORM.INV(RAND(),平均報酬率,平均標準差))</f>
        <v>94.24840704261139</v>
      </c>
      <c r="D906" s="2">
        <f ca="1">表格1[[#This Row],[第1年]]*(1+_xlfn.NORM.INV(RAND(),平均報酬率,平均標準差))</f>
        <v>111.62870471964381</v>
      </c>
      <c r="E906" s="2">
        <f ca="1">表格1[[#This Row],[第2年]]*(1+_xlfn.NORM.INV(RAND(),平均報酬率,平均標準差))</f>
        <v>118.17724280638349</v>
      </c>
      <c r="F906" s="2">
        <f ca="1">表格1[[#This Row],[第3年]]*(1+_xlfn.NORM.INV(RAND(),平均報酬率,平均標準差))</f>
        <v>121.46163177610876</v>
      </c>
      <c r="G906" s="2">
        <f ca="1">表格1[[#This Row],[第4年]]*(1+_xlfn.NORM.INV(RAND(),平均報酬率,平均標準差))</f>
        <v>134.81970717362543</v>
      </c>
      <c r="H906" s="2">
        <f ca="1">表格1[[#This Row],[第5年]]*(1+_xlfn.NORM.INV(RAND(),平均報酬率,平均標準差))</f>
        <v>140.64387012464746</v>
      </c>
      <c r="I906" s="2">
        <f ca="1">表格1[[#This Row],[第6年]]*(1+_xlfn.NORM.INV(RAND(),平均報酬率,平均標準差))</f>
        <v>160.91663564067591</v>
      </c>
      <c r="J906" s="2">
        <f ca="1">表格1[[#This Row],[第7年]]*(1+_xlfn.NORM.INV(RAND(),平均報酬率,平均標準差))</f>
        <v>176.46601835897027</v>
      </c>
      <c r="K906" s="2">
        <f ca="1">表格1[[#This Row],[第8年]]*(1+_xlfn.NORM.INV(RAND(),平均報酬率,平均標準差))</f>
        <v>201.90305376106198</v>
      </c>
      <c r="L906" s="2">
        <f ca="1">表格1[[#This Row],[第9年]]*(1+_xlfn.NORM.INV(RAND(),平均報酬率,平均標準差))</f>
        <v>233.40444019541528</v>
      </c>
    </row>
    <row r="907" spans="1:12" x14ac:dyDescent="0.25">
      <c r="A907" s="1">
        <v>879</v>
      </c>
      <c r="B907" s="1">
        <f t="shared" si="13"/>
        <v>100</v>
      </c>
      <c r="C907" s="2">
        <f ca="1">表格1[[#This Row],[期初]]*(1+_xlfn.NORM.INV(RAND(),平均報酬率,平均標準差))</f>
        <v>116.93657030254703</v>
      </c>
      <c r="D907" s="2">
        <f ca="1">表格1[[#This Row],[第1年]]*(1+_xlfn.NORM.INV(RAND(),平均報酬率,平均標準差))</f>
        <v>125.12840620799378</v>
      </c>
      <c r="E907" s="2">
        <f ca="1">表格1[[#This Row],[第2年]]*(1+_xlfn.NORM.INV(RAND(),平均報酬率,平均標準差))</f>
        <v>137.9488507449808</v>
      </c>
      <c r="F907" s="2">
        <f ca="1">表格1[[#This Row],[第3年]]*(1+_xlfn.NORM.INV(RAND(),平均報酬率,平均標準差))</f>
        <v>136.1048758784986</v>
      </c>
      <c r="G907" s="2">
        <f ca="1">表格1[[#This Row],[第4年]]*(1+_xlfn.NORM.INV(RAND(),平均報酬率,平均標準差))</f>
        <v>137.43313262240696</v>
      </c>
      <c r="H907" s="2">
        <f ca="1">表格1[[#This Row],[第5年]]*(1+_xlfn.NORM.INV(RAND(),平均報酬率,平均標準差))</f>
        <v>146.40297920690469</v>
      </c>
      <c r="I907" s="2">
        <f ca="1">表格1[[#This Row],[第6年]]*(1+_xlfn.NORM.INV(RAND(),平均報酬率,平均標準差))</f>
        <v>152.2035231447162</v>
      </c>
      <c r="J907" s="2">
        <f ca="1">表格1[[#This Row],[第7年]]*(1+_xlfn.NORM.INV(RAND(),平均報酬率,平均標準差))</f>
        <v>172.37913991842288</v>
      </c>
      <c r="K907" s="2">
        <f ca="1">表格1[[#This Row],[第8年]]*(1+_xlfn.NORM.INV(RAND(),平均報酬率,平均標準差))</f>
        <v>175.73615118833996</v>
      </c>
      <c r="L907" s="2">
        <f ca="1">表格1[[#This Row],[第9年]]*(1+_xlfn.NORM.INV(RAND(),平均報酬率,平均標準差))</f>
        <v>183.14826111782716</v>
      </c>
    </row>
    <row r="908" spans="1:12" x14ac:dyDescent="0.25">
      <c r="A908" s="1">
        <v>880</v>
      </c>
      <c r="B908" s="1">
        <f t="shared" si="13"/>
        <v>100</v>
      </c>
      <c r="C908" s="2">
        <f ca="1">表格1[[#This Row],[期初]]*(1+_xlfn.NORM.INV(RAND(),平均報酬率,平均標準差))</f>
        <v>103.4705885012479</v>
      </c>
      <c r="D908" s="2">
        <f ca="1">表格1[[#This Row],[第1年]]*(1+_xlfn.NORM.INV(RAND(),平均報酬率,平均標準差))</f>
        <v>107.44620461239762</v>
      </c>
      <c r="E908" s="2">
        <f ca="1">表格1[[#This Row],[第2年]]*(1+_xlfn.NORM.INV(RAND(),平均報酬率,平均標準差))</f>
        <v>115.55761052666334</v>
      </c>
      <c r="F908" s="2">
        <f ca="1">表格1[[#This Row],[第3年]]*(1+_xlfn.NORM.INV(RAND(),平均報酬率,平均標準差))</f>
        <v>133.31710555523043</v>
      </c>
      <c r="G908" s="2">
        <f ca="1">表格1[[#This Row],[第4年]]*(1+_xlfn.NORM.INV(RAND(),平均報酬率,平均標準差))</f>
        <v>159.214101093903</v>
      </c>
      <c r="H908" s="2">
        <f ca="1">表格1[[#This Row],[第5年]]*(1+_xlfn.NORM.INV(RAND(),平均報酬率,平均標準差))</f>
        <v>170.60485073758343</v>
      </c>
      <c r="I908" s="2">
        <f ca="1">表格1[[#This Row],[第6年]]*(1+_xlfn.NORM.INV(RAND(),平均報酬率,平均標準差))</f>
        <v>166.1678039669398</v>
      </c>
      <c r="J908" s="2">
        <f ca="1">表格1[[#This Row],[第7年]]*(1+_xlfn.NORM.INV(RAND(),平均報酬率,平均標準差))</f>
        <v>169.67834227203937</v>
      </c>
      <c r="K908" s="2">
        <f ca="1">表格1[[#This Row],[第8年]]*(1+_xlfn.NORM.INV(RAND(),平均報酬率,平均標準差))</f>
        <v>196.27275668485819</v>
      </c>
      <c r="L908" s="2">
        <f ca="1">表格1[[#This Row],[第9年]]*(1+_xlfn.NORM.INV(RAND(),平均報酬率,平均標準差))</f>
        <v>235.73748921119716</v>
      </c>
    </row>
    <row r="909" spans="1:12" x14ac:dyDescent="0.25">
      <c r="A909" s="1">
        <v>881</v>
      </c>
      <c r="B909" s="1">
        <f t="shared" si="13"/>
        <v>100</v>
      </c>
      <c r="C909" s="2">
        <f ca="1">表格1[[#This Row],[期初]]*(1+_xlfn.NORM.INV(RAND(),平均報酬率,平均標準差))</f>
        <v>99.560636847174493</v>
      </c>
      <c r="D909" s="2">
        <f ca="1">表格1[[#This Row],[第1年]]*(1+_xlfn.NORM.INV(RAND(),平均報酬率,平均標準差))</f>
        <v>109.95488776198745</v>
      </c>
      <c r="E909" s="2">
        <f ca="1">表格1[[#This Row],[第2年]]*(1+_xlfn.NORM.INV(RAND(),平均報酬率,平均標準差))</f>
        <v>118.06626038227371</v>
      </c>
      <c r="F909" s="2">
        <f ca="1">表格1[[#This Row],[第3年]]*(1+_xlfn.NORM.INV(RAND(),平均報酬率,平均標準差))</f>
        <v>129.31819712440591</v>
      </c>
      <c r="G909" s="2">
        <f ca="1">表格1[[#This Row],[第4年]]*(1+_xlfn.NORM.INV(RAND(),平均報酬率,平均標準差))</f>
        <v>139.04856020989831</v>
      </c>
      <c r="H909" s="2">
        <f ca="1">表格1[[#This Row],[第5年]]*(1+_xlfn.NORM.INV(RAND(),平均報酬率,平均標準差))</f>
        <v>149.84681519541738</v>
      </c>
      <c r="I909" s="2">
        <f ca="1">表格1[[#This Row],[第6年]]*(1+_xlfn.NORM.INV(RAND(),平均報酬率,平均標準差))</f>
        <v>161.1181482634654</v>
      </c>
      <c r="J909" s="2">
        <f ca="1">表格1[[#This Row],[第7年]]*(1+_xlfn.NORM.INV(RAND(),平均報酬率,平均標準差))</f>
        <v>171.63507924069097</v>
      </c>
      <c r="K909" s="2">
        <f ca="1">表格1[[#This Row],[第8年]]*(1+_xlfn.NORM.INV(RAND(),平均報酬率,平均標準差))</f>
        <v>202.27075654294811</v>
      </c>
      <c r="L909" s="2">
        <f ca="1">表格1[[#This Row],[第9年]]*(1+_xlfn.NORM.INV(RAND(),平均報酬率,平均標準差))</f>
        <v>221.86163857327878</v>
      </c>
    </row>
    <row r="910" spans="1:12" x14ac:dyDescent="0.25">
      <c r="A910" s="1">
        <v>882</v>
      </c>
      <c r="B910" s="1">
        <f t="shared" si="13"/>
        <v>100</v>
      </c>
      <c r="C910" s="2">
        <f ca="1">表格1[[#This Row],[期初]]*(1+_xlfn.NORM.INV(RAND(),平均報酬率,平均標準差))</f>
        <v>114.2199670486729</v>
      </c>
      <c r="D910" s="2">
        <f ca="1">表格1[[#This Row],[第1年]]*(1+_xlfn.NORM.INV(RAND(),平均報酬率,平均標準差))</f>
        <v>125.27424005789899</v>
      </c>
      <c r="E910" s="2">
        <f ca="1">表格1[[#This Row],[第2年]]*(1+_xlfn.NORM.INV(RAND(),平均報酬率,平均標準差))</f>
        <v>130.20810128630438</v>
      </c>
      <c r="F910" s="2">
        <f ca="1">表格1[[#This Row],[第3年]]*(1+_xlfn.NORM.INV(RAND(),平均報酬率,平均標準差))</f>
        <v>148.55710359567686</v>
      </c>
      <c r="G910" s="2">
        <f ca="1">表格1[[#This Row],[第4年]]*(1+_xlfn.NORM.INV(RAND(),平均報酬率,平均標準差))</f>
        <v>143.67186731589587</v>
      </c>
      <c r="H910" s="2">
        <f ca="1">表格1[[#This Row],[第5年]]*(1+_xlfn.NORM.INV(RAND(),平均報酬率,平均標準差))</f>
        <v>156.46617053390915</v>
      </c>
      <c r="I910" s="2">
        <f ca="1">表格1[[#This Row],[第6年]]*(1+_xlfn.NORM.INV(RAND(),平均報酬率,平均標準差))</f>
        <v>177.80516758701279</v>
      </c>
      <c r="J910" s="2">
        <f ca="1">表格1[[#This Row],[第7年]]*(1+_xlfn.NORM.INV(RAND(),平均報酬率,平均標準差))</f>
        <v>176.94994051430936</v>
      </c>
      <c r="K910" s="2">
        <f ca="1">表格1[[#This Row],[第8年]]*(1+_xlfn.NORM.INV(RAND(),平均報酬率,平均標準差))</f>
        <v>183.24378301985999</v>
      </c>
      <c r="L910" s="2">
        <f ca="1">表格1[[#This Row],[第9年]]*(1+_xlfn.NORM.INV(RAND(),平均報酬率,平均標準差))</f>
        <v>186.95303289730273</v>
      </c>
    </row>
    <row r="911" spans="1:12" x14ac:dyDescent="0.25">
      <c r="A911" s="1">
        <v>883</v>
      </c>
      <c r="B911" s="1">
        <f t="shared" si="13"/>
        <v>100</v>
      </c>
      <c r="C911" s="2">
        <f ca="1">表格1[[#This Row],[期初]]*(1+_xlfn.NORM.INV(RAND(),平均報酬率,平均標準差))</f>
        <v>110.9293000582209</v>
      </c>
      <c r="D911" s="2">
        <f ca="1">表格1[[#This Row],[第1年]]*(1+_xlfn.NORM.INV(RAND(),平均報酬率,平均標準差))</f>
        <v>119.9590550670612</v>
      </c>
      <c r="E911" s="2">
        <f ca="1">表格1[[#This Row],[第2年]]*(1+_xlfn.NORM.INV(RAND(),平均報酬率,平均標準差))</f>
        <v>147.81395894681305</v>
      </c>
      <c r="F911" s="2">
        <f ca="1">表格1[[#This Row],[第3年]]*(1+_xlfn.NORM.INV(RAND(),平均報酬率,平均標準差))</f>
        <v>156.17124134055311</v>
      </c>
      <c r="G911" s="2">
        <f ca="1">表格1[[#This Row],[第4年]]*(1+_xlfn.NORM.INV(RAND(),平均報酬率,平均標準差))</f>
        <v>185.65026149659275</v>
      </c>
      <c r="H911" s="2">
        <f ca="1">表格1[[#This Row],[第5年]]*(1+_xlfn.NORM.INV(RAND(),平均報酬率,平均標準差))</f>
        <v>216.39213762979369</v>
      </c>
      <c r="I911" s="2">
        <f ca="1">表格1[[#This Row],[第6年]]*(1+_xlfn.NORM.INV(RAND(),平均報酬率,平均標準差))</f>
        <v>270.33200835125035</v>
      </c>
      <c r="J911" s="2">
        <f ca="1">表格1[[#This Row],[第7年]]*(1+_xlfn.NORM.INV(RAND(),平均報酬率,平均標準差))</f>
        <v>279.08597255100852</v>
      </c>
      <c r="K911" s="2">
        <f ca="1">表格1[[#This Row],[第8年]]*(1+_xlfn.NORM.INV(RAND(),平均報酬率,平均標準差))</f>
        <v>337.91184827294774</v>
      </c>
      <c r="L911" s="2">
        <f ca="1">表格1[[#This Row],[第9年]]*(1+_xlfn.NORM.INV(RAND(),平均報酬率,平均標準差))</f>
        <v>356.76350762976875</v>
      </c>
    </row>
    <row r="912" spans="1:12" x14ac:dyDescent="0.25">
      <c r="A912" s="1">
        <v>884</v>
      </c>
      <c r="B912" s="1">
        <f t="shared" si="13"/>
        <v>100</v>
      </c>
      <c r="C912" s="2">
        <f ca="1">表格1[[#This Row],[期初]]*(1+_xlfn.NORM.INV(RAND(),平均報酬率,平均標準差))</f>
        <v>97.871856083640935</v>
      </c>
      <c r="D912" s="2">
        <f ca="1">表格1[[#This Row],[第1年]]*(1+_xlfn.NORM.INV(RAND(),平均報酬率,平均標準差))</f>
        <v>88.647679519877002</v>
      </c>
      <c r="E912" s="2">
        <f ca="1">表格1[[#This Row],[第2年]]*(1+_xlfn.NORM.INV(RAND(),平均報酬率,平均標準差))</f>
        <v>98.061447578642145</v>
      </c>
      <c r="F912" s="2">
        <f ca="1">表格1[[#This Row],[第3年]]*(1+_xlfn.NORM.INV(RAND(),平均報酬率,平均標準差))</f>
        <v>116.10709775160525</v>
      </c>
      <c r="G912" s="2">
        <f ca="1">表格1[[#This Row],[第4年]]*(1+_xlfn.NORM.INV(RAND(),平均報酬率,平均標準差))</f>
        <v>127.09654706724018</v>
      </c>
      <c r="H912" s="2">
        <f ca="1">表格1[[#This Row],[第5年]]*(1+_xlfn.NORM.INV(RAND(),平均報酬率,平均標準差))</f>
        <v>134.71586378434458</v>
      </c>
      <c r="I912" s="2">
        <f ca="1">表格1[[#This Row],[第6年]]*(1+_xlfn.NORM.INV(RAND(),平均報酬率,平均標準差))</f>
        <v>147.51924967321546</v>
      </c>
      <c r="J912" s="2">
        <f ca="1">表格1[[#This Row],[第7年]]*(1+_xlfn.NORM.INV(RAND(),平均報酬率,平均標準差))</f>
        <v>159.31706357576931</v>
      </c>
      <c r="K912" s="2">
        <f ca="1">表格1[[#This Row],[第8年]]*(1+_xlfn.NORM.INV(RAND(),平均報酬率,平均標準差))</f>
        <v>183.19119792300711</v>
      </c>
      <c r="L912" s="2">
        <f ca="1">表格1[[#This Row],[第9年]]*(1+_xlfn.NORM.INV(RAND(),平均報酬率,平均標準差))</f>
        <v>214.21763479298099</v>
      </c>
    </row>
    <row r="913" spans="1:12" x14ac:dyDescent="0.25">
      <c r="A913" s="1">
        <v>885</v>
      </c>
      <c r="B913" s="1">
        <f t="shared" si="13"/>
        <v>100</v>
      </c>
      <c r="C913" s="2">
        <f ca="1">表格1[[#This Row],[期初]]*(1+_xlfn.NORM.INV(RAND(),平均報酬率,平均標準差))</f>
        <v>107.23342176160489</v>
      </c>
      <c r="D913" s="2">
        <f ca="1">表格1[[#This Row],[第1年]]*(1+_xlfn.NORM.INV(RAND(),平均報酬率,平均標準差))</f>
        <v>120.69315887213894</v>
      </c>
      <c r="E913" s="2">
        <f ca="1">表格1[[#This Row],[第2年]]*(1+_xlfn.NORM.INV(RAND(),平均報酬率,平均標準差))</f>
        <v>116.88169583988743</v>
      </c>
      <c r="F913" s="2">
        <f ca="1">表格1[[#This Row],[第3年]]*(1+_xlfn.NORM.INV(RAND(),平均報酬率,平均標準差))</f>
        <v>127.97434287016517</v>
      </c>
      <c r="G913" s="2">
        <f ca="1">表格1[[#This Row],[第4年]]*(1+_xlfn.NORM.INV(RAND(),平均報酬率,平均標準差))</f>
        <v>147.66623351893358</v>
      </c>
      <c r="H913" s="2">
        <f ca="1">表格1[[#This Row],[第5年]]*(1+_xlfn.NORM.INV(RAND(),平均報酬率,平均標準差))</f>
        <v>159.12073979348946</v>
      </c>
      <c r="I913" s="2">
        <f ca="1">表格1[[#This Row],[第6年]]*(1+_xlfn.NORM.INV(RAND(),平均報酬率,平均標準差))</f>
        <v>165.57463104062072</v>
      </c>
      <c r="J913" s="2">
        <f ca="1">表格1[[#This Row],[第7年]]*(1+_xlfn.NORM.INV(RAND(),平均報酬率,平均標準差))</f>
        <v>174.6515185363177</v>
      </c>
      <c r="K913" s="2">
        <f ca="1">表格1[[#This Row],[第8年]]*(1+_xlfn.NORM.INV(RAND(),平均報酬率,平均標準差))</f>
        <v>180.35424650942949</v>
      </c>
      <c r="L913" s="2">
        <f ca="1">表格1[[#This Row],[第9年]]*(1+_xlfn.NORM.INV(RAND(),平均報酬率,平均標準差))</f>
        <v>206.71672373847278</v>
      </c>
    </row>
    <row r="914" spans="1:12" x14ac:dyDescent="0.25">
      <c r="A914" s="1">
        <v>886</v>
      </c>
      <c r="B914" s="1">
        <f t="shared" si="13"/>
        <v>100</v>
      </c>
      <c r="C914" s="2">
        <f ca="1">表格1[[#This Row],[期初]]*(1+_xlfn.NORM.INV(RAND(),平均報酬率,平均標準差))</f>
        <v>105.64222624604311</v>
      </c>
      <c r="D914" s="2">
        <f ca="1">表格1[[#This Row],[第1年]]*(1+_xlfn.NORM.INV(RAND(),平均報酬率,平均標準差))</f>
        <v>114.71445799099945</v>
      </c>
      <c r="E914" s="2">
        <f ca="1">表格1[[#This Row],[第2年]]*(1+_xlfn.NORM.INV(RAND(),平均報酬率,平均標準差))</f>
        <v>131.54307949581477</v>
      </c>
      <c r="F914" s="2">
        <f ca="1">表格1[[#This Row],[第3年]]*(1+_xlfn.NORM.INV(RAND(),平均報酬率,平均標準差))</f>
        <v>140.87815018112809</v>
      </c>
      <c r="G914" s="2">
        <f ca="1">表格1[[#This Row],[第4年]]*(1+_xlfn.NORM.INV(RAND(),平均報酬率,平均標準差))</f>
        <v>151.60870127604701</v>
      </c>
      <c r="H914" s="2">
        <f ca="1">表格1[[#This Row],[第5年]]*(1+_xlfn.NORM.INV(RAND(),平均報酬率,平均標準差))</f>
        <v>161.33301522952542</v>
      </c>
      <c r="I914" s="2">
        <f ca="1">表格1[[#This Row],[第6年]]*(1+_xlfn.NORM.INV(RAND(),平均報酬率,平均標準差))</f>
        <v>166.4799640962743</v>
      </c>
      <c r="J914" s="2">
        <f ca="1">表格1[[#This Row],[第7年]]*(1+_xlfn.NORM.INV(RAND(),平均報酬率,平均標準差))</f>
        <v>167.75315880756963</v>
      </c>
      <c r="K914" s="2">
        <f ca="1">表格1[[#This Row],[第8年]]*(1+_xlfn.NORM.INV(RAND(),平均報酬率,平均標準差))</f>
        <v>172.26542559805625</v>
      </c>
      <c r="L914" s="2">
        <f ca="1">表格1[[#This Row],[第9年]]*(1+_xlfn.NORM.INV(RAND(),平均報酬率,平均標準差))</f>
        <v>196.22404006845119</v>
      </c>
    </row>
    <row r="915" spans="1:12" x14ac:dyDescent="0.25">
      <c r="A915" s="1">
        <v>887</v>
      </c>
      <c r="B915" s="1">
        <f t="shared" si="13"/>
        <v>100</v>
      </c>
      <c r="C915" s="2">
        <f ca="1">表格1[[#This Row],[期初]]*(1+_xlfn.NORM.INV(RAND(),平均報酬率,平均標準差))</f>
        <v>112.0443503212035</v>
      </c>
      <c r="D915" s="2">
        <f ca="1">表格1[[#This Row],[第1年]]*(1+_xlfn.NORM.INV(RAND(),平均報酬率,平均標準差))</f>
        <v>124.68306566004829</v>
      </c>
      <c r="E915" s="2">
        <f ca="1">表格1[[#This Row],[第2年]]*(1+_xlfn.NORM.INV(RAND(),平均報酬率,平均標準差))</f>
        <v>133.0891539053348</v>
      </c>
      <c r="F915" s="2">
        <f ca="1">表格1[[#This Row],[第3年]]*(1+_xlfn.NORM.INV(RAND(),平均報酬率,平均標準差))</f>
        <v>141.02545663499038</v>
      </c>
      <c r="G915" s="2">
        <f ca="1">表格1[[#This Row],[第4年]]*(1+_xlfn.NORM.INV(RAND(),平均報酬率,平均標準差))</f>
        <v>171.0733970698742</v>
      </c>
      <c r="H915" s="2">
        <f ca="1">表格1[[#This Row],[第5年]]*(1+_xlfn.NORM.INV(RAND(),平均報酬率,平均標準差))</f>
        <v>167.79480945470644</v>
      </c>
      <c r="I915" s="2">
        <f ca="1">表格1[[#This Row],[第6年]]*(1+_xlfn.NORM.INV(RAND(),平均報酬率,平均標準差))</f>
        <v>166.39954361842194</v>
      </c>
      <c r="J915" s="2">
        <f ca="1">表格1[[#This Row],[第7年]]*(1+_xlfn.NORM.INV(RAND(),平均報酬率,平均標準差))</f>
        <v>176.85957173671585</v>
      </c>
      <c r="K915" s="2">
        <f ca="1">表格1[[#This Row],[第8年]]*(1+_xlfn.NORM.INV(RAND(),平均報酬率,平均標準差))</f>
        <v>194.46447977278143</v>
      </c>
      <c r="L915" s="2">
        <f ca="1">表格1[[#This Row],[第9年]]*(1+_xlfn.NORM.INV(RAND(),平均報酬率,平均標準差))</f>
        <v>186.67280866509208</v>
      </c>
    </row>
    <row r="916" spans="1:12" x14ac:dyDescent="0.25">
      <c r="A916" s="1">
        <v>888</v>
      </c>
      <c r="B916" s="1">
        <f t="shared" si="13"/>
        <v>100</v>
      </c>
      <c r="C916" s="2">
        <f ca="1">表格1[[#This Row],[期初]]*(1+_xlfn.NORM.INV(RAND(),平均報酬率,平均標準差))</f>
        <v>106.3042045738152</v>
      </c>
      <c r="D916" s="2">
        <f ca="1">表格1[[#This Row],[第1年]]*(1+_xlfn.NORM.INV(RAND(),平均報酬率,平均標準差))</f>
        <v>110.9021552911981</v>
      </c>
      <c r="E916" s="2">
        <f ca="1">表格1[[#This Row],[第2年]]*(1+_xlfn.NORM.INV(RAND(),平均報酬率,平均標準差))</f>
        <v>115.01968530217476</v>
      </c>
      <c r="F916" s="2">
        <f ca="1">表格1[[#This Row],[第3年]]*(1+_xlfn.NORM.INV(RAND(),平均報酬率,平均標準差))</f>
        <v>129.50905644865128</v>
      </c>
      <c r="G916" s="2">
        <f ca="1">表格1[[#This Row],[第4年]]*(1+_xlfn.NORM.INV(RAND(),平均報酬率,平均標準差))</f>
        <v>145.84577565629897</v>
      </c>
      <c r="H916" s="2">
        <f ca="1">表格1[[#This Row],[第5年]]*(1+_xlfn.NORM.INV(RAND(),平均報酬率,平均標準差))</f>
        <v>146.21638509621795</v>
      </c>
      <c r="I916" s="2">
        <f ca="1">表格1[[#This Row],[第6年]]*(1+_xlfn.NORM.INV(RAND(),平均報酬率,平均標準差))</f>
        <v>165.68853197450107</v>
      </c>
      <c r="J916" s="2">
        <f ca="1">表格1[[#This Row],[第7年]]*(1+_xlfn.NORM.INV(RAND(),平均報酬率,平均標準差))</f>
        <v>176.85297705043999</v>
      </c>
      <c r="K916" s="2">
        <f ca="1">表格1[[#This Row],[第8年]]*(1+_xlfn.NORM.INV(RAND(),平均報酬率,平均標準差))</f>
        <v>194.34493643810154</v>
      </c>
      <c r="L916" s="2">
        <f ca="1">表格1[[#This Row],[第9年]]*(1+_xlfn.NORM.INV(RAND(),平均報酬率,平均標準差))</f>
        <v>207.95453148511771</v>
      </c>
    </row>
    <row r="917" spans="1:12" x14ac:dyDescent="0.25">
      <c r="A917" s="1">
        <v>889</v>
      </c>
      <c r="B917" s="1">
        <f t="shared" si="13"/>
        <v>100</v>
      </c>
      <c r="C917" s="2">
        <f ca="1">表格1[[#This Row],[期初]]*(1+_xlfn.NORM.INV(RAND(),平均報酬率,平均標準差))</f>
        <v>96.077446873697809</v>
      </c>
      <c r="D917" s="2">
        <f ca="1">表格1[[#This Row],[第1年]]*(1+_xlfn.NORM.INV(RAND(),平均報酬率,平均標準差))</f>
        <v>96.694849085445625</v>
      </c>
      <c r="E917" s="2">
        <f ca="1">表格1[[#This Row],[第2年]]*(1+_xlfn.NORM.INV(RAND(),平均報酬率,平均標準差))</f>
        <v>104.12864720663856</v>
      </c>
      <c r="F917" s="2">
        <f ca="1">表格1[[#This Row],[第3年]]*(1+_xlfn.NORM.INV(RAND(),平均報酬率,平均標準差))</f>
        <v>120.3023954444654</v>
      </c>
      <c r="G917" s="2">
        <f ca="1">表格1[[#This Row],[第4年]]*(1+_xlfn.NORM.INV(RAND(),平均報酬率,平均標準差))</f>
        <v>121.37335608051559</v>
      </c>
      <c r="H917" s="2">
        <f ca="1">表格1[[#This Row],[第5年]]*(1+_xlfn.NORM.INV(RAND(),平均報酬率,平均標準差))</f>
        <v>116.62649341133677</v>
      </c>
      <c r="I917" s="2">
        <f ca="1">表格1[[#This Row],[第6年]]*(1+_xlfn.NORM.INV(RAND(),平均報酬率,平均標準差))</f>
        <v>111.28962464457928</v>
      </c>
      <c r="J917" s="2">
        <f ca="1">表格1[[#This Row],[第7年]]*(1+_xlfn.NORM.INV(RAND(),平均報酬率,平均標準差))</f>
        <v>125.40553348407707</v>
      </c>
      <c r="K917" s="2">
        <f ca="1">表格1[[#This Row],[第8年]]*(1+_xlfn.NORM.INV(RAND(),平均報酬率,平均標準差))</f>
        <v>136.44006220363369</v>
      </c>
      <c r="L917" s="2">
        <f ca="1">表格1[[#This Row],[第9年]]*(1+_xlfn.NORM.INV(RAND(),平均報酬率,平均標準差))</f>
        <v>140.37793561133105</v>
      </c>
    </row>
    <row r="918" spans="1:12" x14ac:dyDescent="0.25">
      <c r="A918" s="1">
        <v>890</v>
      </c>
      <c r="B918" s="1">
        <f t="shared" si="13"/>
        <v>100</v>
      </c>
      <c r="C918" s="2">
        <f ca="1">表格1[[#This Row],[期初]]*(1+_xlfn.NORM.INV(RAND(),平均報酬率,平均標準差))</f>
        <v>112.6316808974296</v>
      </c>
      <c r="D918" s="2">
        <f ca="1">表格1[[#This Row],[第1年]]*(1+_xlfn.NORM.INV(RAND(),平均報酬率,平均標準差))</f>
        <v>131.38641703449827</v>
      </c>
      <c r="E918" s="2">
        <f ca="1">表格1[[#This Row],[第2年]]*(1+_xlfn.NORM.INV(RAND(),平均報酬率,平均標準差))</f>
        <v>143.79176523975113</v>
      </c>
      <c r="F918" s="2">
        <f ca="1">表格1[[#This Row],[第3年]]*(1+_xlfn.NORM.INV(RAND(),平均報酬率,平均標準差))</f>
        <v>162.19538494027645</v>
      </c>
      <c r="G918" s="2">
        <f ca="1">表格1[[#This Row],[第4年]]*(1+_xlfn.NORM.INV(RAND(),平均報酬率,平均標準差))</f>
        <v>173.86967083532573</v>
      </c>
      <c r="H918" s="2">
        <f ca="1">表格1[[#This Row],[第5年]]*(1+_xlfn.NORM.INV(RAND(),平均報酬率,平均標準差))</f>
        <v>187.7049055360097</v>
      </c>
      <c r="I918" s="2">
        <f ca="1">表格1[[#This Row],[第6年]]*(1+_xlfn.NORM.INV(RAND(),平均報酬率,平均標準差))</f>
        <v>194.17507790750494</v>
      </c>
      <c r="J918" s="2">
        <f ca="1">表格1[[#This Row],[第7年]]*(1+_xlfn.NORM.INV(RAND(),平均報酬率,平均標準差))</f>
        <v>206.06512534796846</v>
      </c>
      <c r="K918" s="2">
        <f ca="1">表格1[[#This Row],[第8年]]*(1+_xlfn.NORM.INV(RAND(),平均報酬率,平均標準差))</f>
        <v>210.70873555675163</v>
      </c>
      <c r="L918" s="2">
        <f ca="1">表格1[[#This Row],[第9年]]*(1+_xlfn.NORM.INV(RAND(),平均報酬率,平均標準差))</f>
        <v>224.54446055365261</v>
      </c>
    </row>
    <row r="919" spans="1:12" x14ac:dyDescent="0.25">
      <c r="A919" s="1">
        <v>891</v>
      </c>
      <c r="B919" s="1">
        <f t="shared" si="13"/>
        <v>100</v>
      </c>
      <c r="C919" s="2">
        <f ca="1">表格1[[#This Row],[期初]]*(1+_xlfn.NORM.INV(RAND(),平均報酬率,平均標準差))</f>
        <v>103.8110973444786</v>
      </c>
      <c r="D919" s="2">
        <f ca="1">表格1[[#This Row],[第1年]]*(1+_xlfn.NORM.INV(RAND(),平均報酬率,平均標準差))</f>
        <v>113.9200300942145</v>
      </c>
      <c r="E919" s="2">
        <f ca="1">表格1[[#This Row],[第2年]]*(1+_xlfn.NORM.INV(RAND(),平均報酬率,平均標準差))</f>
        <v>122.96551736462018</v>
      </c>
      <c r="F919" s="2">
        <f ca="1">表格1[[#This Row],[第3年]]*(1+_xlfn.NORM.INV(RAND(),平均報酬率,平均標準差))</f>
        <v>134.38696460382178</v>
      </c>
      <c r="G919" s="2">
        <f ca="1">表格1[[#This Row],[第4年]]*(1+_xlfn.NORM.INV(RAND(),平均報酬率,平均標準差))</f>
        <v>147.24082701419755</v>
      </c>
      <c r="H919" s="2">
        <f ca="1">表格1[[#This Row],[第5年]]*(1+_xlfn.NORM.INV(RAND(),平均報酬率,平均標準差))</f>
        <v>144.34576333689483</v>
      </c>
      <c r="I919" s="2">
        <f ca="1">表格1[[#This Row],[第6年]]*(1+_xlfn.NORM.INV(RAND(),平均報酬率,平均標準差))</f>
        <v>162.61310882924772</v>
      </c>
      <c r="J919" s="2">
        <f ca="1">表格1[[#This Row],[第7年]]*(1+_xlfn.NORM.INV(RAND(),平均報酬率,平均標準差))</f>
        <v>166.88294496539137</v>
      </c>
      <c r="K919" s="2">
        <f ca="1">表格1[[#This Row],[第8年]]*(1+_xlfn.NORM.INV(RAND(),平均報酬率,平均標準差))</f>
        <v>178.37178893509204</v>
      </c>
      <c r="L919" s="2">
        <f ca="1">表格1[[#This Row],[第9年]]*(1+_xlfn.NORM.INV(RAND(),平均報酬率,平均標準差))</f>
        <v>168.6894472512343</v>
      </c>
    </row>
    <row r="920" spans="1:12" x14ac:dyDescent="0.25">
      <c r="A920" s="1">
        <v>892</v>
      </c>
      <c r="B920" s="1">
        <f t="shared" si="13"/>
        <v>100</v>
      </c>
      <c r="C920" s="2">
        <f ca="1">表格1[[#This Row],[期初]]*(1+_xlfn.NORM.INV(RAND(),平均報酬率,平均標準差))</f>
        <v>101.56421066125969</v>
      </c>
      <c r="D920" s="2">
        <f ca="1">表格1[[#This Row],[第1年]]*(1+_xlfn.NORM.INV(RAND(),平均報酬率,平均標準差))</f>
        <v>96.768996537102595</v>
      </c>
      <c r="E920" s="2">
        <f ca="1">表格1[[#This Row],[第2年]]*(1+_xlfn.NORM.INV(RAND(),平均報酬率,平均標準差))</f>
        <v>106.72418725268503</v>
      </c>
      <c r="F920" s="2">
        <f ca="1">表格1[[#This Row],[第3年]]*(1+_xlfn.NORM.INV(RAND(),平均報酬率,平均標準差))</f>
        <v>123.09856408278799</v>
      </c>
      <c r="G920" s="2">
        <f ca="1">表格1[[#This Row],[第4年]]*(1+_xlfn.NORM.INV(RAND(),平均報酬率,平均標準差))</f>
        <v>132.35853018457476</v>
      </c>
      <c r="H920" s="2">
        <f ca="1">表格1[[#This Row],[第5年]]*(1+_xlfn.NORM.INV(RAND(),平均報酬率,平均標準差))</f>
        <v>151.06359794433482</v>
      </c>
      <c r="I920" s="2">
        <f ca="1">表格1[[#This Row],[第6年]]*(1+_xlfn.NORM.INV(RAND(),平均報酬率,平均標準差))</f>
        <v>158.98101809109761</v>
      </c>
      <c r="J920" s="2">
        <f ca="1">表格1[[#This Row],[第7年]]*(1+_xlfn.NORM.INV(RAND(),平均報酬率,平均標準差))</f>
        <v>175.7388708767142</v>
      </c>
      <c r="K920" s="2">
        <f ca="1">表格1[[#This Row],[第8年]]*(1+_xlfn.NORM.INV(RAND(),平均報酬率,平均標準差))</f>
        <v>170.4920117395738</v>
      </c>
      <c r="L920" s="2">
        <f ca="1">表格1[[#This Row],[第9年]]*(1+_xlfn.NORM.INV(RAND(),平均報酬率,平均標準差))</f>
        <v>174.12776244389141</v>
      </c>
    </row>
    <row r="921" spans="1:12" x14ac:dyDescent="0.25">
      <c r="A921" s="1">
        <v>893</v>
      </c>
      <c r="B921" s="1">
        <f t="shared" si="13"/>
        <v>100</v>
      </c>
      <c r="C921" s="2">
        <f ca="1">表格1[[#This Row],[期初]]*(1+_xlfn.NORM.INV(RAND(),平均報酬率,平均標準差))</f>
        <v>109.1766937017703</v>
      </c>
      <c r="D921" s="2">
        <f ca="1">表格1[[#This Row],[第1年]]*(1+_xlfn.NORM.INV(RAND(),平均報酬率,平均標準差))</f>
        <v>115.82539028971895</v>
      </c>
      <c r="E921" s="2">
        <f ca="1">表格1[[#This Row],[第2年]]*(1+_xlfn.NORM.INV(RAND(),平均報酬率,平均標準差))</f>
        <v>111.81247624709474</v>
      </c>
      <c r="F921" s="2">
        <f ca="1">表格1[[#This Row],[第3年]]*(1+_xlfn.NORM.INV(RAND(),平均報酬率,平均標準差))</f>
        <v>119.99086783957563</v>
      </c>
      <c r="G921" s="2">
        <f ca="1">表格1[[#This Row],[第4年]]*(1+_xlfn.NORM.INV(RAND(),平均報酬率,平均標準差))</f>
        <v>129.69425662127045</v>
      </c>
      <c r="H921" s="2">
        <f ca="1">表格1[[#This Row],[第5年]]*(1+_xlfn.NORM.INV(RAND(),平均報酬率,平均標準差))</f>
        <v>126.3941351936533</v>
      </c>
      <c r="I921" s="2">
        <f ca="1">表格1[[#This Row],[第6年]]*(1+_xlfn.NORM.INV(RAND(),平均報酬率,平均標準差))</f>
        <v>136.96312503214989</v>
      </c>
      <c r="J921" s="2">
        <f ca="1">表格1[[#This Row],[第7年]]*(1+_xlfn.NORM.INV(RAND(),平均報酬率,平均標準差))</f>
        <v>143.70230737303601</v>
      </c>
      <c r="K921" s="2">
        <f ca="1">表格1[[#This Row],[第8年]]*(1+_xlfn.NORM.INV(RAND(),平均報酬率,平均標準差))</f>
        <v>158.44292468959355</v>
      </c>
      <c r="L921" s="2">
        <f ca="1">表格1[[#This Row],[第9年]]*(1+_xlfn.NORM.INV(RAND(),平均報酬率,平均標準差))</f>
        <v>166.76586169466529</v>
      </c>
    </row>
    <row r="922" spans="1:12" x14ac:dyDescent="0.25">
      <c r="A922" s="1">
        <v>894</v>
      </c>
      <c r="B922" s="1">
        <f t="shared" si="13"/>
        <v>100</v>
      </c>
      <c r="C922" s="2">
        <f ca="1">表格1[[#This Row],[期初]]*(1+_xlfn.NORM.INV(RAND(),平均報酬率,平均標準差))</f>
        <v>113.51900973414182</v>
      </c>
      <c r="D922" s="2">
        <f ca="1">表格1[[#This Row],[第1年]]*(1+_xlfn.NORM.INV(RAND(),平均報酬率,平均標準差))</f>
        <v>132.76279549625102</v>
      </c>
      <c r="E922" s="2">
        <f ca="1">表格1[[#This Row],[第2年]]*(1+_xlfn.NORM.INV(RAND(),平均報酬率,平均標準差))</f>
        <v>141.65450939365059</v>
      </c>
      <c r="F922" s="2">
        <f ca="1">表格1[[#This Row],[第3年]]*(1+_xlfn.NORM.INV(RAND(),平均報酬率,平均標準差))</f>
        <v>154.15124414585722</v>
      </c>
      <c r="G922" s="2">
        <f ca="1">表格1[[#This Row],[第4年]]*(1+_xlfn.NORM.INV(RAND(),平均報酬率,平均標準差))</f>
        <v>161.25727667701656</v>
      </c>
      <c r="H922" s="2">
        <f ca="1">表格1[[#This Row],[第5年]]*(1+_xlfn.NORM.INV(RAND(),平均報酬率,平均標準差))</f>
        <v>161.2128844123383</v>
      </c>
      <c r="I922" s="2">
        <f ca="1">表格1[[#This Row],[第6年]]*(1+_xlfn.NORM.INV(RAND(),平均報酬率,平均標準差))</f>
        <v>177.26424578771898</v>
      </c>
      <c r="J922" s="2">
        <f ca="1">表格1[[#This Row],[第7年]]*(1+_xlfn.NORM.INV(RAND(),平均報酬率,平均標準差))</f>
        <v>206.70887186399278</v>
      </c>
      <c r="K922" s="2">
        <f ca="1">表格1[[#This Row],[第8年]]*(1+_xlfn.NORM.INV(RAND(),平均報酬率,平均標準差))</f>
        <v>200.27075295740565</v>
      </c>
      <c r="L922" s="2">
        <f ca="1">表格1[[#This Row],[第9年]]*(1+_xlfn.NORM.INV(RAND(),平均報酬率,平均標準差))</f>
        <v>206.03512728401068</v>
      </c>
    </row>
    <row r="923" spans="1:12" x14ac:dyDescent="0.25">
      <c r="A923" s="1">
        <v>895</v>
      </c>
      <c r="B923" s="1">
        <f t="shared" si="13"/>
        <v>100</v>
      </c>
      <c r="C923" s="2">
        <f ca="1">表格1[[#This Row],[期初]]*(1+_xlfn.NORM.INV(RAND(),平均報酬率,平均標準差))</f>
        <v>103.8606556921745</v>
      </c>
      <c r="D923" s="2">
        <f ca="1">表格1[[#This Row],[第1年]]*(1+_xlfn.NORM.INV(RAND(),平均報酬率,平均標準差))</f>
        <v>105.98288902150382</v>
      </c>
      <c r="E923" s="2">
        <f ca="1">表格1[[#This Row],[第2年]]*(1+_xlfn.NORM.INV(RAND(),平均報酬率,平均標準差))</f>
        <v>108.86039914394125</v>
      </c>
      <c r="F923" s="2">
        <f ca="1">表格1[[#This Row],[第3年]]*(1+_xlfn.NORM.INV(RAND(),平均報酬率,平均標準差))</f>
        <v>114.44739544639621</v>
      </c>
      <c r="G923" s="2">
        <f ca="1">表格1[[#This Row],[第4年]]*(1+_xlfn.NORM.INV(RAND(),平均報酬率,平均標準差))</f>
        <v>124.00427346672114</v>
      </c>
      <c r="H923" s="2">
        <f ca="1">表格1[[#This Row],[第5年]]*(1+_xlfn.NORM.INV(RAND(),平均報酬率,平均標準差))</f>
        <v>137.16714846070374</v>
      </c>
      <c r="I923" s="2">
        <f ca="1">表格1[[#This Row],[第6年]]*(1+_xlfn.NORM.INV(RAND(),平均報酬率,平均標準差))</f>
        <v>149.94115955845353</v>
      </c>
      <c r="J923" s="2">
        <f ca="1">表格1[[#This Row],[第7年]]*(1+_xlfn.NORM.INV(RAND(),平均報酬率,平均標準差))</f>
        <v>159.2886563307618</v>
      </c>
      <c r="K923" s="2">
        <f ca="1">表格1[[#This Row],[第8年]]*(1+_xlfn.NORM.INV(RAND(),平均報酬率,平均標準差))</f>
        <v>185.17879935513551</v>
      </c>
      <c r="L923" s="2">
        <f ca="1">表格1[[#This Row],[第9年]]*(1+_xlfn.NORM.INV(RAND(),平均報酬率,平均標準差))</f>
        <v>203.46137737701437</v>
      </c>
    </row>
    <row r="924" spans="1:12" x14ac:dyDescent="0.25">
      <c r="A924" s="1">
        <v>896</v>
      </c>
      <c r="B924" s="1">
        <f t="shared" si="13"/>
        <v>100</v>
      </c>
      <c r="C924" s="2">
        <f ca="1">表格1[[#This Row],[期初]]*(1+_xlfn.NORM.INV(RAND(),平均報酬率,平均標準差))</f>
        <v>115.39620855525634</v>
      </c>
      <c r="D924" s="2">
        <f ca="1">表格1[[#This Row],[第1年]]*(1+_xlfn.NORM.INV(RAND(),平均報酬率,平均標準差))</f>
        <v>120.92303933070153</v>
      </c>
      <c r="E924" s="2">
        <f ca="1">表格1[[#This Row],[第2年]]*(1+_xlfn.NORM.INV(RAND(),平均報酬率,平均標準差))</f>
        <v>129.75862897489074</v>
      </c>
      <c r="F924" s="2">
        <f ca="1">表格1[[#This Row],[第3年]]*(1+_xlfn.NORM.INV(RAND(),平均報酬率,平均標準差))</f>
        <v>139.25106687525604</v>
      </c>
      <c r="G924" s="2">
        <f ca="1">表格1[[#This Row],[第4年]]*(1+_xlfn.NORM.INV(RAND(),平均報酬率,平均標準差))</f>
        <v>138.96082090813323</v>
      </c>
      <c r="H924" s="2">
        <f ca="1">表格1[[#This Row],[第5年]]*(1+_xlfn.NORM.INV(RAND(),平均報酬率,平均標準差))</f>
        <v>137.74546556124727</v>
      </c>
      <c r="I924" s="2">
        <f ca="1">表格1[[#This Row],[第6年]]*(1+_xlfn.NORM.INV(RAND(),平均報酬率,平均標準差))</f>
        <v>160.70891782588035</v>
      </c>
      <c r="J924" s="2">
        <f ca="1">表格1[[#This Row],[第7年]]*(1+_xlfn.NORM.INV(RAND(),平均報酬率,平均標準差))</f>
        <v>179.76993966240926</v>
      </c>
      <c r="K924" s="2">
        <f ca="1">表格1[[#This Row],[第8年]]*(1+_xlfn.NORM.INV(RAND(),平均報酬率,平均標準差))</f>
        <v>195.00098075428039</v>
      </c>
      <c r="L924" s="2">
        <f ca="1">表格1[[#This Row],[第9年]]*(1+_xlfn.NORM.INV(RAND(),平均報酬率,平均標準差))</f>
        <v>205.20681089578386</v>
      </c>
    </row>
    <row r="925" spans="1:12" x14ac:dyDescent="0.25">
      <c r="A925" s="1">
        <v>897</v>
      </c>
      <c r="B925" s="1">
        <f t="shared" ref="B925:B988" si="14">投入金額</f>
        <v>100</v>
      </c>
      <c r="C925" s="2">
        <f ca="1">表格1[[#This Row],[期初]]*(1+_xlfn.NORM.INV(RAND(),平均報酬率,平均標準差))</f>
        <v>104.16315223864498</v>
      </c>
      <c r="D925" s="2">
        <f ca="1">表格1[[#This Row],[第1年]]*(1+_xlfn.NORM.INV(RAND(),平均報酬率,平均標準差))</f>
        <v>103.71404901089117</v>
      </c>
      <c r="E925" s="2">
        <f ca="1">表格1[[#This Row],[第2年]]*(1+_xlfn.NORM.INV(RAND(),平均報酬率,平均標準差))</f>
        <v>120.55298524214459</v>
      </c>
      <c r="F925" s="2">
        <f ca="1">表格1[[#This Row],[第3年]]*(1+_xlfn.NORM.INV(RAND(),平均報酬率,平均標準差))</f>
        <v>120.25634867440175</v>
      </c>
      <c r="G925" s="2">
        <f ca="1">表格1[[#This Row],[第4年]]*(1+_xlfn.NORM.INV(RAND(),平均報酬率,平均標準差))</f>
        <v>137.66866847338341</v>
      </c>
      <c r="H925" s="2">
        <f ca="1">表格1[[#This Row],[第5年]]*(1+_xlfn.NORM.INV(RAND(),平均報酬率,平均標準差))</f>
        <v>152.52916864986858</v>
      </c>
      <c r="I925" s="2">
        <f ca="1">表格1[[#This Row],[第6年]]*(1+_xlfn.NORM.INV(RAND(),平均報酬率,平均標準差))</f>
        <v>171.56836409239045</v>
      </c>
      <c r="J925" s="2">
        <f ca="1">表格1[[#This Row],[第7年]]*(1+_xlfn.NORM.INV(RAND(),平均報酬率,平均標準差))</f>
        <v>179.64151022744355</v>
      </c>
      <c r="K925" s="2">
        <f ca="1">表格1[[#This Row],[第8年]]*(1+_xlfn.NORM.INV(RAND(),平均報酬率,平均標準差))</f>
        <v>167.09743689479694</v>
      </c>
      <c r="L925" s="2">
        <f ca="1">表格1[[#This Row],[第9年]]*(1+_xlfn.NORM.INV(RAND(),平均報酬率,平均標準差))</f>
        <v>190.34640991578181</v>
      </c>
    </row>
    <row r="926" spans="1:12" x14ac:dyDescent="0.25">
      <c r="A926" s="1">
        <v>898</v>
      </c>
      <c r="B926" s="1">
        <f t="shared" si="14"/>
        <v>100</v>
      </c>
      <c r="C926" s="2">
        <f ca="1">表格1[[#This Row],[期初]]*(1+_xlfn.NORM.INV(RAND(),平均報酬率,平均標準差))</f>
        <v>94.209144320034554</v>
      </c>
      <c r="D926" s="2">
        <f ca="1">表格1[[#This Row],[第1年]]*(1+_xlfn.NORM.INV(RAND(),平均報酬率,平均標準差))</f>
        <v>96.82035447796703</v>
      </c>
      <c r="E926" s="2">
        <f ca="1">表格1[[#This Row],[第2年]]*(1+_xlfn.NORM.INV(RAND(),平均報酬率,平均標準差))</f>
        <v>101.77984043228709</v>
      </c>
      <c r="F926" s="2">
        <f ca="1">表格1[[#This Row],[第3年]]*(1+_xlfn.NORM.INV(RAND(),平均報酬率,平均標準差))</f>
        <v>110.23845486863472</v>
      </c>
      <c r="G926" s="2">
        <f ca="1">表格1[[#This Row],[第4年]]*(1+_xlfn.NORM.INV(RAND(),平均報酬率,平均標準差))</f>
        <v>119.1472850093794</v>
      </c>
      <c r="H926" s="2">
        <f ca="1">表格1[[#This Row],[第5年]]*(1+_xlfn.NORM.INV(RAND(),平均報酬率,平均標準差))</f>
        <v>127.29634344780328</v>
      </c>
      <c r="I926" s="2">
        <f ca="1">表格1[[#This Row],[第6年]]*(1+_xlfn.NORM.INV(RAND(),平均報酬率,平均標準差))</f>
        <v>147.16122691644537</v>
      </c>
      <c r="J926" s="2">
        <f ca="1">表格1[[#This Row],[第7年]]*(1+_xlfn.NORM.INV(RAND(),平均報酬率,平均標準差))</f>
        <v>156.5003152589077</v>
      </c>
      <c r="K926" s="2">
        <f ca="1">表格1[[#This Row],[第8年]]*(1+_xlfn.NORM.INV(RAND(),平均報酬率,平均標準差))</f>
        <v>175.9977166727061</v>
      </c>
      <c r="L926" s="2">
        <f ca="1">表格1[[#This Row],[第9年]]*(1+_xlfn.NORM.INV(RAND(),平均報酬率,平均標準差))</f>
        <v>201.48313991729722</v>
      </c>
    </row>
    <row r="927" spans="1:12" x14ac:dyDescent="0.25">
      <c r="A927" s="1">
        <v>899</v>
      </c>
      <c r="B927" s="1">
        <f t="shared" si="14"/>
        <v>100</v>
      </c>
      <c r="C927" s="2">
        <f ca="1">表格1[[#This Row],[期初]]*(1+_xlfn.NORM.INV(RAND(),平均報酬率,平均標準差))</f>
        <v>109.90985412880777</v>
      </c>
      <c r="D927" s="2">
        <f ca="1">表格1[[#This Row],[第1年]]*(1+_xlfn.NORM.INV(RAND(),平均報酬率,平均標準差))</f>
        <v>119.03321328668235</v>
      </c>
      <c r="E927" s="2">
        <f ca="1">表格1[[#This Row],[第2年]]*(1+_xlfn.NORM.INV(RAND(),平均報酬率,平均標準差))</f>
        <v>139.06339541753493</v>
      </c>
      <c r="F927" s="2">
        <f ca="1">表格1[[#This Row],[第3年]]*(1+_xlfn.NORM.INV(RAND(),平均報酬率,平均標準差))</f>
        <v>143.69710215440355</v>
      </c>
      <c r="G927" s="2">
        <f ca="1">表格1[[#This Row],[第4年]]*(1+_xlfn.NORM.INV(RAND(),平均報酬率,平均標準差))</f>
        <v>163.31116106143941</v>
      </c>
      <c r="H927" s="2">
        <f ca="1">表格1[[#This Row],[第5年]]*(1+_xlfn.NORM.INV(RAND(),平均報酬率,平均標準差))</f>
        <v>196.39283655647853</v>
      </c>
      <c r="I927" s="2">
        <f ca="1">表格1[[#This Row],[第6年]]*(1+_xlfn.NORM.INV(RAND(),平均報酬率,平均標準差))</f>
        <v>215.22797466382781</v>
      </c>
      <c r="J927" s="2">
        <f ca="1">表格1[[#This Row],[第7年]]*(1+_xlfn.NORM.INV(RAND(),平均報酬率,平均標準差))</f>
        <v>228.49392309561273</v>
      </c>
      <c r="K927" s="2">
        <f ca="1">表格1[[#This Row],[第8年]]*(1+_xlfn.NORM.INV(RAND(),平均報酬率,平均標準差))</f>
        <v>234.70592207740333</v>
      </c>
      <c r="L927" s="2">
        <f ca="1">表格1[[#This Row],[第9年]]*(1+_xlfn.NORM.INV(RAND(),平均報酬率,平均標準差))</f>
        <v>260.85365620986607</v>
      </c>
    </row>
    <row r="928" spans="1:12" x14ac:dyDescent="0.25">
      <c r="A928" s="1">
        <v>900</v>
      </c>
      <c r="B928" s="1">
        <f t="shared" si="14"/>
        <v>100</v>
      </c>
      <c r="C928" s="2">
        <f ca="1">表格1[[#This Row],[期初]]*(1+_xlfn.NORM.INV(RAND(),平均報酬率,平均標準差))</f>
        <v>112.75010061582209</v>
      </c>
      <c r="D928" s="2">
        <f ca="1">表格1[[#This Row],[第1年]]*(1+_xlfn.NORM.INV(RAND(),平均報酬率,平均標準差))</f>
        <v>112.53931858674281</v>
      </c>
      <c r="E928" s="2">
        <f ca="1">表格1[[#This Row],[第2年]]*(1+_xlfn.NORM.INV(RAND(),平均報酬率,平均標準差))</f>
        <v>122.30826036076037</v>
      </c>
      <c r="F928" s="2">
        <f ca="1">表格1[[#This Row],[第3年]]*(1+_xlfn.NORM.INV(RAND(),平均報酬率,平均標準差))</f>
        <v>119.04827753637323</v>
      </c>
      <c r="G928" s="2">
        <f ca="1">表格1[[#This Row],[第4年]]*(1+_xlfn.NORM.INV(RAND(),平均報酬率,平均標準差))</f>
        <v>132.07939044599956</v>
      </c>
      <c r="H928" s="2">
        <f ca="1">表格1[[#This Row],[第5年]]*(1+_xlfn.NORM.INV(RAND(),平均報酬率,平均標準差))</f>
        <v>129.73099397341869</v>
      </c>
      <c r="I928" s="2">
        <f ca="1">表格1[[#This Row],[第6年]]*(1+_xlfn.NORM.INV(RAND(),平均報酬率,平均標準差))</f>
        <v>134.83784922522742</v>
      </c>
      <c r="J928" s="2">
        <f ca="1">表格1[[#This Row],[第7年]]*(1+_xlfn.NORM.INV(RAND(),平均報酬率,平均標準差))</f>
        <v>142.4825937530594</v>
      </c>
      <c r="K928" s="2">
        <f ca="1">表格1[[#This Row],[第8年]]*(1+_xlfn.NORM.INV(RAND(),平均報酬率,平均標準差))</f>
        <v>170.51245803781921</v>
      </c>
      <c r="L928" s="2">
        <f ca="1">表格1[[#This Row],[第9年]]*(1+_xlfn.NORM.INV(RAND(),平均報酬率,平均標準差))</f>
        <v>183.46804857684879</v>
      </c>
    </row>
    <row r="929" spans="1:12" x14ac:dyDescent="0.25">
      <c r="A929" s="1">
        <v>901</v>
      </c>
      <c r="B929" s="1">
        <f t="shared" si="14"/>
        <v>100</v>
      </c>
      <c r="C929" s="2">
        <f ca="1">表格1[[#This Row],[期初]]*(1+_xlfn.NORM.INV(RAND(),平均報酬率,平均標準差))</f>
        <v>114.303945666658</v>
      </c>
      <c r="D929" s="2">
        <f ca="1">表格1[[#This Row],[第1年]]*(1+_xlfn.NORM.INV(RAND(),平均報酬率,平均標準差))</f>
        <v>128.53049945865047</v>
      </c>
      <c r="E929" s="2">
        <f ca="1">表格1[[#This Row],[第2年]]*(1+_xlfn.NORM.INV(RAND(),平均報酬率,平均標準差))</f>
        <v>126.96571525629442</v>
      </c>
      <c r="F929" s="2">
        <f ca="1">表格1[[#This Row],[第3年]]*(1+_xlfn.NORM.INV(RAND(),平均報酬率,平均標準差))</f>
        <v>135.64118415070536</v>
      </c>
      <c r="G929" s="2">
        <f ca="1">表格1[[#This Row],[第4年]]*(1+_xlfn.NORM.INV(RAND(),平均報酬率,平均標準差))</f>
        <v>153.82009549368729</v>
      </c>
      <c r="H929" s="2">
        <f ca="1">表格1[[#This Row],[第5年]]*(1+_xlfn.NORM.INV(RAND(),平均報酬率,平均標準差))</f>
        <v>168.18081078649678</v>
      </c>
      <c r="I929" s="2">
        <f ca="1">表格1[[#This Row],[第6年]]*(1+_xlfn.NORM.INV(RAND(),平均報酬率,平均標準差))</f>
        <v>168.21870750548885</v>
      </c>
      <c r="J929" s="2">
        <f ca="1">表格1[[#This Row],[第7年]]*(1+_xlfn.NORM.INV(RAND(),平均報酬率,平均標準差))</f>
        <v>186.09895497049362</v>
      </c>
      <c r="K929" s="2">
        <f ca="1">表格1[[#This Row],[第8年]]*(1+_xlfn.NORM.INV(RAND(),平均報酬率,平均標準差))</f>
        <v>203.34403566121802</v>
      </c>
      <c r="L929" s="2">
        <f ca="1">表格1[[#This Row],[第9年]]*(1+_xlfn.NORM.INV(RAND(),平均報酬率,平均標準差))</f>
        <v>233.09480399635089</v>
      </c>
    </row>
    <row r="930" spans="1:12" x14ac:dyDescent="0.25">
      <c r="A930" s="1">
        <v>902</v>
      </c>
      <c r="B930" s="1">
        <f t="shared" si="14"/>
        <v>100</v>
      </c>
      <c r="C930" s="2">
        <f ca="1">表格1[[#This Row],[期初]]*(1+_xlfn.NORM.INV(RAND(),平均報酬率,平均標準差))</f>
        <v>108.44736858002389</v>
      </c>
      <c r="D930" s="2">
        <f ca="1">表格1[[#This Row],[第1年]]*(1+_xlfn.NORM.INV(RAND(),平均報酬率,平均標準差))</f>
        <v>120.47452607131433</v>
      </c>
      <c r="E930" s="2">
        <f ca="1">表格1[[#This Row],[第2年]]*(1+_xlfn.NORM.INV(RAND(),平均報酬率,平均標準差))</f>
        <v>126.28702154637242</v>
      </c>
      <c r="F930" s="2">
        <f ca="1">表格1[[#This Row],[第3年]]*(1+_xlfn.NORM.INV(RAND(),平均報酬率,平均標準差))</f>
        <v>135.32329776514598</v>
      </c>
      <c r="G930" s="2">
        <f ca="1">表格1[[#This Row],[第4年]]*(1+_xlfn.NORM.INV(RAND(),平均報酬率,平均標準差))</f>
        <v>143.70102742365532</v>
      </c>
      <c r="H930" s="2">
        <f ca="1">表格1[[#This Row],[第5年]]*(1+_xlfn.NORM.INV(RAND(),平均報酬率,平均標準差))</f>
        <v>156.4808481125697</v>
      </c>
      <c r="I930" s="2">
        <f ca="1">表格1[[#This Row],[第6年]]*(1+_xlfn.NORM.INV(RAND(),平均報酬率,平均標準差))</f>
        <v>179.03404515254849</v>
      </c>
      <c r="J930" s="2">
        <f ca="1">表格1[[#This Row],[第7年]]*(1+_xlfn.NORM.INV(RAND(),平均報酬率,平均標準差))</f>
        <v>177.87811613266439</v>
      </c>
      <c r="K930" s="2">
        <f ca="1">表格1[[#This Row],[第8年]]*(1+_xlfn.NORM.INV(RAND(),平均報酬率,平均標準差))</f>
        <v>208.19471319822003</v>
      </c>
      <c r="L930" s="2">
        <f ca="1">表格1[[#This Row],[第9年]]*(1+_xlfn.NORM.INV(RAND(),平均報酬率,平均標準差))</f>
        <v>205.46703794504967</v>
      </c>
    </row>
    <row r="931" spans="1:12" x14ac:dyDescent="0.25">
      <c r="A931" s="1">
        <v>903</v>
      </c>
      <c r="B931" s="1">
        <f t="shared" si="14"/>
        <v>100</v>
      </c>
      <c r="C931" s="2">
        <f ca="1">表格1[[#This Row],[期初]]*(1+_xlfn.NORM.INV(RAND(),平均報酬率,平均標準差))</f>
        <v>106.29670520968449</v>
      </c>
      <c r="D931" s="2">
        <f ca="1">表格1[[#This Row],[第1年]]*(1+_xlfn.NORM.INV(RAND(),平均報酬率,平均標準差))</f>
        <v>110.71310557144625</v>
      </c>
      <c r="E931" s="2">
        <f ca="1">表格1[[#This Row],[第2年]]*(1+_xlfn.NORM.INV(RAND(),平均報酬率,平均標準差))</f>
        <v>108.46438250441614</v>
      </c>
      <c r="F931" s="2">
        <f ca="1">表格1[[#This Row],[第3年]]*(1+_xlfn.NORM.INV(RAND(),平均報酬率,平均標準差))</f>
        <v>117.25767605865019</v>
      </c>
      <c r="G931" s="2">
        <f ca="1">表格1[[#This Row],[第4年]]*(1+_xlfn.NORM.INV(RAND(),平均報酬率,平均標準差))</f>
        <v>122.1622642456046</v>
      </c>
      <c r="H931" s="2">
        <f ca="1">表格1[[#This Row],[第5年]]*(1+_xlfn.NORM.INV(RAND(),平均報酬率,平均標準差))</f>
        <v>133.29942800719161</v>
      </c>
      <c r="I931" s="2">
        <f ca="1">表格1[[#This Row],[第6年]]*(1+_xlfn.NORM.INV(RAND(),平均報酬率,平均標準差))</f>
        <v>142.76532055772722</v>
      </c>
      <c r="J931" s="2">
        <f ca="1">表格1[[#This Row],[第7年]]*(1+_xlfn.NORM.INV(RAND(),平均報酬率,平均標準差))</f>
        <v>142.57920590646273</v>
      </c>
      <c r="K931" s="2">
        <f ca="1">表格1[[#This Row],[第8年]]*(1+_xlfn.NORM.INV(RAND(),平均報酬率,平均標準差))</f>
        <v>155.31607604281945</v>
      </c>
      <c r="L931" s="2">
        <f ca="1">表格1[[#This Row],[第9年]]*(1+_xlfn.NORM.INV(RAND(),平均報酬率,平均標準差))</f>
        <v>159.47434297865067</v>
      </c>
    </row>
    <row r="932" spans="1:12" x14ac:dyDescent="0.25">
      <c r="A932" s="1">
        <v>904</v>
      </c>
      <c r="B932" s="1">
        <f t="shared" si="14"/>
        <v>100</v>
      </c>
      <c r="C932" s="2">
        <f ca="1">表格1[[#This Row],[期初]]*(1+_xlfn.NORM.INV(RAND(),平均報酬率,平均標準差))</f>
        <v>107.33137501044006</v>
      </c>
      <c r="D932" s="2">
        <f ca="1">表格1[[#This Row],[第1年]]*(1+_xlfn.NORM.INV(RAND(),平均報酬率,平均標準差))</f>
        <v>117.49309570435138</v>
      </c>
      <c r="E932" s="2">
        <f ca="1">表格1[[#This Row],[第2年]]*(1+_xlfn.NORM.INV(RAND(),平均報酬率,平均標準差))</f>
        <v>116.23520960976056</v>
      </c>
      <c r="F932" s="2">
        <f ca="1">表格1[[#This Row],[第3年]]*(1+_xlfn.NORM.INV(RAND(),平均報酬率,平均標準差))</f>
        <v>118.47605778104106</v>
      </c>
      <c r="G932" s="2">
        <f ca="1">表格1[[#This Row],[第4年]]*(1+_xlfn.NORM.INV(RAND(),平均報酬率,平均標準差))</f>
        <v>125.22319629314786</v>
      </c>
      <c r="H932" s="2">
        <f ca="1">表格1[[#This Row],[第5年]]*(1+_xlfn.NORM.INV(RAND(),平均報酬率,平均標準差))</f>
        <v>130.66262964152591</v>
      </c>
      <c r="I932" s="2">
        <f ca="1">表格1[[#This Row],[第6年]]*(1+_xlfn.NORM.INV(RAND(),平均報酬率,平均標準差))</f>
        <v>155.06944586058185</v>
      </c>
      <c r="J932" s="2">
        <f ca="1">表格1[[#This Row],[第7年]]*(1+_xlfn.NORM.INV(RAND(),平均報酬率,平均標準差))</f>
        <v>160.21344212228655</v>
      </c>
      <c r="K932" s="2">
        <f ca="1">表格1[[#This Row],[第8年]]*(1+_xlfn.NORM.INV(RAND(),平均報酬率,平均標準差))</f>
        <v>177.27613691153175</v>
      </c>
      <c r="L932" s="2">
        <f ca="1">表格1[[#This Row],[第9年]]*(1+_xlfn.NORM.INV(RAND(),平均報酬率,平均標準差))</f>
        <v>195.79281531818998</v>
      </c>
    </row>
    <row r="933" spans="1:12" x14ac:dyDescent="0.25">
      <c r="A933" s="1">
        <v>905</v>
      </c>
      <c r="B933" s="1">
        <f t="shared" si="14"/>
        <v>100</v>
      </c>
      <c r="C933" s="2">
        <f ca="1">表格1[[#This Row],[期初]]*(1+_xlfn.NORM.INV(RAND(),平均報酬率,平均標準差))</f>
        <v>104.64832729962804</v>
      </c>
      <c r="D933" s="2">
        <f ca="1">表格1[[#This Row],[第1年]]*(1+_xlfn.NORM.INV(RAND(),平均報酬率,平均標準差))</f>
        <v>114.65985859602708</v>
      </c>
      <c r="E933" s="2">
        <f ca="1">表格1[[#This Row],[第2年]]*(1+_xlfn.NORM.INV(RAND(),平均報酬率,平均標準差))</f>
        <v>126.72313883615534</v>
      </c>
      <c r="F933" s="2">
        <f ca="1">表格1[[#This Row],[第3年]]*(1+_xlfn.NORM.INV(RAND(),平均報酬率,平均標準差))</f>
        <v>138.38380998289765</v>
      </c>
      <c r="G933" s="2">
        <f ca="1">表格1[[#This Row],[第4年]]*(1+_xlfn.NORM.INV(RAND(),平均報酬率,平均標準差))</f>
        <v>150.68052602313119</v>
      </c>
      <c r="H933" s="2">
        <f ca="1">表格1[[#This Row],[第5年]]*(1+_xlfn.NORM.INV(RAND(),平均報酬率,平均標準差))</f>
        <v>174.11611477880993</v>
      </c>
      <c r="I933" s="2">
        <f ca="1">表格1[[#This Row],[第6年]]*(1+_xlfn.NORM.INV(RAND(),平均報酬率,平均標準差))</f>
        <v>184.69797213749541</v>
      </c>
      <c r="J933" s="2">
        <f ca="1">表格1[[#This Row],[第7年]]*(1+_xlfn.NORM.INV(RAND(),平均報酬率,平均標準差))</f>
        <v>212.28265290179067</v>
      </c>
      <c r="K933" s="2">
        <f ca="1">表格1[[#This Row],[第8年]]*(1+_xlfn.NORM.INV(RAND(),平均報酬率,平均標準差))</f>
        <v>216.92948589453249</v>
      </c>
      <c r="L933" s="2">
        <f ca="1">表格1[[#This Row],[第9年]]*(1+_xlfn.NORM.INV(RAND(),平均報酬率,平均標準差))</f>
        <v>227.2582898483204</v>
      </c>
    </row>
    <row r="934" spans="1:12" x14ac:dyDescent="0.25">
      <c r="A934" s="1">
        <v>906</v>
      </c>
      <c r="B934" s="1">
        <f t="shared" si="14"/>
        <v>100</v>
      </c>
      <c r="C934" s="2">
        <f ca="1">表格1[[#This Row],[期初]]*(1+_xlfn.NORM.INV(RAND(),平均報酬率,平均標準差))</f>
        <v>110.72203918493064</v>
      </c>
      <c r="D934" s="2">
        <f ca="1">表格1[[#This Row],[第1年]]*(1+_xlfn.NORM.INV(RAND(),平均報酬率,平均標準差))</f>
        <v>112.11652400074783</v>
      </c>
      <c r="E934" s="2">
        <f ca="1">表格1[[#This Row],[第2年]]*(1+_xlfn.NORM.INV(RAND(),平均報酬率,平均標準差))</f>
        <v>116.63627060069075</v>
      </c>
      <c r="F934" s="2">
        <f ca="1">表格1[[#This Row],[第3年]]*(1+_xlfn.NORM.INV(RAND(),平均報酬率,平均標準差))</f>
        <v>116.72834050066339</v>
      </c>
      <c r="G934" s="2">
        <f ca="1">表格1[[#This Row],[第4年]]*(1+_xlfn.NORM.INV(RAND(),平均報酬率,平均標準差))</f>
        <v>129.96302332994401</v>
      </c>
      <c r="H934" s="2">
        <f ca="1">表格1[[#This Row],[第5年]]*(1+_xlfn.NORM.INV(RAND(),平均報酬率,平均標準差))</f>
        <v>151.17284750414973</v>
      </c>
      <c r="I934" s="2">
        <f ca="1">表格1[[#This Row],[第6年]]*(1+_xlfn.NORM.INV(RAND(),平均報酬率,平均標準差))</f>
        <v>167.04356751730415</v>
      </c>
      <c r="J934" s="2">
        <f ca="1">表格1[[#This Row],[第7年]]*(1+_xlfn.NORM.INV(RAND(),平均報酬率,平均標準差))</f>
        <v>191.76497555973717</v>
      </c>
      <c r="K934" s="2">
        <f ca="1">表格1[[#This Row],[第8年]]*(1+_xlfn.NORM.INV(RAND(),平均報酬率,平均標準差))</f>
        <v>203.63092050260607</v>
      </c>
      <c r="L934" s="2">
        <f ca="1">表格1[[#This Row],[第9年]]*(1+_xlfn.NORM.INV(RAND(),平均報酬率,平均標準差))</f>
        <v>236.83043632887245</v>
      </c>
    </row>
    <row r="935" spans="1:12" x14ac:dyDescent="0.25">
      <c r="A935" s="1">
        <v>907</v>
      </c>
      <c r="B935" s="1">
        <f t="shared" si="14"/>
        <v>100</v>
      </c>
      <c r="C935" s="2">
        <f ca="1">表格1[[#This Row],[期初]]*(1+_xlfn.NORM.INV(RAND(),平均報酬率,平均標準差))</f>
        <v>106.08341065260913</v>
      </c>
      <c r="D935" s="2">
        <f ca="1">表格1[[#This Row],[第1年]]*(1+_xlfn.NORM.INV(RAND(),平均報酬率,平均標準差))</f>
        <v>113.49990370725344</v>
      </c>
      <c r="E935" s="2">
        <f ca="1">表格1[[#This Row],[第2年]]*(1+_xlfn.NORM.INV(RAND(),平均報酬率,平均標準差))</f>
        <v>118.48066467812825</v>
      </c>
      <c r="F935" s="2">
        <f ca="1">表格1[[#This Row],[第3年]]*(1+_xlfn.NORM.INV(RAND(),平均報酬率,平均標準差))</f>
        <v>130.28562882343451</v>
      </c>
      <c r="G935" s="2">
        <f ca="1">表格1[[#This Row],[第4年]]*(1+_xlfn.NORM.INV(RAND(),平均報酬率,平均標準差))</f>
        <v>137.50873950062785</v>
      </c>
      <c r="H935" s="2">
        <f ca="1">表格1[[#This Row],[第5年]]*(1+_xlfn.NORM.INV(RAND(),平均報酬率,平均標準差))</f>
        <v>149.80818069600303</v>
      </c>
      <c r="I935" s="2">
        <f ca="1">表格1[[#This Row],[第6年]]*(1+_xlfn.NORM.INV(RAND(),平均報酬率,平均標準差))</f>
        <v>165.16907732809327</v>
      </c>
      <c r="J935" s="2">
        <f ca="1">表格1[[#This Row],[第7年]]*(1+_xlfn.NORM.INV(RAND(),平均報酬率,平均標準差))</f>
        <v>167.29438013988101</v>
      </c>
      <c r="K935" s="2">
        <f ca="1">表格1[[#This Row],[第8年]]*(1+_xlfn.NORM.INV(RAND(),平均報酬率,平均標準差))</f>
        <v>177.53783588209319</v>
      </c>
      <c r="L935" s="2">
        <f ca="1">表格1[[#This Row],[第9年]]*(1+_xlfn.NORM.INV(RAND(),平均報酬率,平均標準差))</f>
        <v>211.90009981906567</v>
      </c>
    </row>
    <row r="936" spans="1:12" x14ac:dyDescent="0.25">
      <c r="A936" s="1">
        <v>908</v>
      </c>
      <c r="B936" s="1">
        <f t="shared" si="14"/>
        <v>100</v>
      </c>
      <c r="C936" s="2">
        <f ca="1">表格1[[#This Row],[期初]]*(1+_xlfn.NORM.INV(RAND(),平均報酬率,平均標準差))</f>
        <v>104.66102008312019</v>
      </c>
      <c r="D936" s="2">
        <f ca="1">表格1[[#This Row],[第1年]]*(1+_xlfn.NORM.INV(RAND(),平均報酬率,平均標準差))</f>
        <v>112.77437741197475</v>
      </c>
      <c r="E936" s="2">
        <f ca="1">表格1[[#This Row],[第2年]]*(1+_xlfn.NORM.INV(RAND(),平均報酬率,平均標準差))</f>
        <v>129.24716243313566</v>
      </c>
      <c r="F936" s="2">
        <f ca="1">表格1[[#This Row],[第3年]]*(1+_xlfn.NORM.INV(RAND(),平均報酬率,平均標準差))</f>
        <v>141.84193482093022</v>
      </c>
      <c r="G936" s="2">
        <f ca="1">表格1[[#This Row],[第4年]]*(1+_xlfn.NORM.INV(RAND(),平均報酬率,平均標準差))</f>
        <v>163.54916902626638</v>
      </c>
      <c r="H936" s="2">
        <f ca="1">表格1[[#This Row],[第5年]]*(1+_xlfn.NORM.INV(RAND(),平均報酬率,平均標準差))</f>
        <v>180.22799081884722</v>
      </c>
      <c r="I936" s="2">
        <f ca="1">表格1[[#This Row],[第6年]]*(1+_xlfn.NORM.INV(RAND(),平均報酬率,平均標準差))</f>
        <v>195.90422626078151</v>
      </c>
      <c r="J936" s="2">
        <f ca="1">表格1[[#This Row],[第7年]]*(1+_xlfn.NORM.INV(RAND(),平均報酬率,平均標準差))</f>
        <v>200.3695803762607</v>
      </c>
      <c r="K936" s="2">
        <f ca="1">表格1[[#This Row],[第8年]]*(1+_xlfn.NORM.INV(RAND(),平均報酬率,平均標準差))</f>
        <v>216.12356004531077</v>
      </c>
      <c r="L936" s="2">
        <f ca="1">表格1[[#This Row],[第9年]]*(1+_xlfn.NORM.INV(RAND(),平均報酬率,平均標準差))</f>
        <v>228.78357697904832</v>
      </c>
    </row>
    <row r="937" spans="1:12" x14ac:dyDescent="0.25">
      <c r="A937" s="1">
        <v>909</v>
      </c>
      <c r="B937" s="1">
        <f t="shared" si="14"/>
        <v>100</v>
      </c>
      <c r="C937" s="2">
        <f ca="1">表格1[[#This Row],[期初]]*(1+_xlfn.NORM.INV(RAND(),平均報酬率,平均標準差))</f>
        <v>101.7801210007855</v>
      </c>
      <c r="D937" s="2">
        <f ca="1">表格1[[#This Row],[第1年]]*(1+_xlfn.NORM.INV(RAND(),平均報酬率,平均標準差))</f>
        <v>113.88498932520589</v>
      </c>
      <c r="E937" s="2">
        <f ca="1">表格1[[#This Row],[第2年]]*(1+_xlfn.NORM.INV(RAND(),平均報酬率,平均標準差))</f>
        <v>116.19167344938604</v>
      </c>
      <c r="F937" s="2">
        <f ca="1">表格1[[#This Row],[第3年]]*(1+_xlfn.NORM.INV(RAND(),平均報酬率,平均標準差))</f>
        <v>128.31440046239723</v>
      </c>
      <c r="G937" s="2">
        <f ca="1">表格1[[#This Row],[第4年]]*(1+_xlfn.NORM.INV(RAND(),平均報酬率,平均標準差))</f>
        <v>131.54145479922181</v>
      </c>
      <c r="H937" s="2">
        <f ca="1">表格1[[#This Row],[第5年]]*(1+_xlfn.NORM.INV(RAND(),平均報酬率,平均標準差))</f>
        <v>138.63301770301121</v>
      </c>
      <c r="I937" s="2">
        <f ca="1">表格1[[#This Row],[第6年]]*(1+_xlfn.NORM.INV(RAND(),平均報酬率,平均標準差))</f>
        <v>148.83542144755296</v>
      </c>
      <c r="J937" s="2">
        <f ca="1">表格1[[#This Row],[第7年]]*(1+_xlfn.NORM.INV(RAND(),平均報酬率,平均標準差))</f>
        <v>143.53376199722439</v>
      </c>
      <c r="K937" s="2">
        <f ca="1">表格1[[#This Row],[第8年]]*(1+_xlfn.NORM.INV(RAND(),平均報酬率,平均標準差))</f>
        <v>155.18205352834963</v>
      </c>
      <c r="L937" s="2">
        <f ca="1">表格1[[#This Row],[第9年]]*(1+_xlfn.NORM.INV(RAND(),平均報酬率,平均標準差))</f>
        <v>163.27295852773148</v>
      </c>
    </row>
    <row r="938" spans="1:12" x14ac:dyDescent="0.25">
      <c r="A938" s="1">
        <v>910</v>
      </c>
      <c r="B938" s="1">
        <f t="shared" si="14"/>
        <v>100</v>
      </c>
      <c r="C938" s="2">
        <f ca="1">表格1[[#This Row],[期初]]*(1+_xlfn.NORM.INV(RAND(),平均報酬率,平均標準差))</f>
        <v>113.65692136259571</v>
      </c>
      <c r="D938" s="2">
        <f ca="1">表格1[[#This Row],[第1年]]*(1+_xlfn.NORM.INV(RAND(),平均報酬率,平均標準差))</f>
        <v>119.18460615294717</v>
      </c>
      <c r="E938" s="2">
        <f ca="1">表格1[[#This Row],[第2年]]*(1+_xlfn.NORM.INV(RAND(),平均報酬率,平均標準差))</f>
        <v>132.4904637720123</v>
      </c>
      <c r="F938" s="2">
        <f ca="1">表格1[[#This Row],[第3年]]*(1+_xlfn.NORM.INV(RAND(),平均報酬率,平均標準差))</f>
        <v>131.19269771687539</v>
      </c>
      <c r="G938" s="2">
        <f ca="1">表格1[[#This Row],[第4年]]*(1+_xlfn.NORM.INV(RAND(),平均報酬率,平均標準差))</f>
        <v>130.59764472484881</v>
      </c>
      <c r="H938" s="2">
        <f ca="1">表格1[[#This Row],[第5年]]*(1+_xlfn.NORM.INV(RAND(),平均報酬率,平均標準差))</f>
        <v>133.84887293538219</v>
      </c>
      <c r="I938" s="2">
        <f ca="1">表格1[[#This Row],[第6年]]*(1+_xlfn.NORM.INV(RAND(),平均報酬率,平均標準差))</f>
        <v>139.9494244733709</v>
      </c>
      <c r="J938" s="2">
        <f ca="1">表格1[[#This Row],[第7年]]*(1+_xlfn.NORM.INV(RAND(),平均報酬率,平均標準差))</f>
        <v>145.45416887761533</v>
      </c>
      <c r="K938" s="2">
        <f ca="1">表格1[[#This Row],[第8年]]*(1+_xlfn.NORM.INV(RAND(),平均報酬率,平均標準差))</f>
        <v>154.88608385291255</v>
      </c>
      <c r="L938" s="2">
        <f ca="1">表格1[[#This Row],[第9年]]*(1+_xlfn.NORM.INV(RAND(),平均報酬率,平均標準差))</f>
        <v>169.52346661570979</v>
      </c>
    </row>
    <row r="939" spans="1:12" x14ac:dyDescent="0.25">
      <c r="A939" s="1">
        <v>911</v>
      </c>
      <c r="B939" s="1">
        <f t="shared" si="14"/>
        <v>100</v>
      </c>
      <c r="C939" s="2">
        <f ca="1">表格1[[#This Row],[期初]]*(1+_xlfn.NORM.INV(RAND(),平均報酬率,平均標準差))</f>
        <v>98.040938377939923</v>
      </c>
      <c r="D939" s="2">
        <f ca="1">表格1[[#This Row],[第1年]]*(1+_xlfn.NORM.INV(RAND(),平均報酬率,平均標準差))</f>
        <v>109.22038031439061</v>
      </c>
      <c r="E939" s="2">
        <f ca="1">表格1[[#This Row],[第2年]]*(1+_xlfn.NORM.INV(RAND(),平均報酬率,平均標準差))</f>
        <v>113.26332805259726</v>
      </c>
      <c r="F939" s="2">
        <f ca="1">表格1[[#This Row],[第3年]]*(1+_xlfn.NORM.INV(RAND(),平均報酬率,平均標準差))</f>
        <v>110.40429936173271</v>
      </c>
      <c r="G939" s="2">
        <f ca="1">表格1[[#This Row],[第4年]]*(1+_xlfn.NORM.INV(RAND(),平均報酬率,平均標準差))</f>
        <v>123.16758875889016</v>
      </c>
      <c r="H939" s="2">
        <f ca="1">表格1[[#This Row],[第5年]]*(1+_xlfn.NORM.INV(RAND(),平均報酬率,平均標準差))</f>
        <v>126.61973215079881</v>
      </c>
      <c r="I939" s="2">
        <f ca="1">表格1[[#This Row],[第6年]]*(1+_xlfn.NORM.INV(RAND(),平均報酬率,平均標準差))</f>
        <v>136.16034549629541</v>
      </c>
      <c r="J939" s="2">
        <f ca="1">表格1[[#This Row],[第7年]]*(1+_xlfn.NORM.INV(RAND(),平均報酬率,平均標準差))</f>
        <v>157.7016384988668</v>
      </c>
      <c r="K939" s="2">
        <f ca="1">表格1[[#This Row],[第8年]]*(1+_xlfn.NORM.INV(RAND(),平均報酬率,平均標準差))</f>
        <v>184.50333963429512</v>
      </c>
      <c r="L939" s="2">
        <f ca="1">表格1[[#This Row],[第9年]]*(1+_xlfn.NORM.INV(RAND(),平均報酬率,平均標準差))</f>
        <v>197.13882937260692</v>
      </c>
    </row>
    <row r="940" spans="1:12" x14ac:dyDescent="0.25">
      <c r="A940" s="1">
        <v>912</v>
      </c>
      <c r="B940" s="1">
        <f t="shared" si="14"/>
        <v>100</v>
      </c>
      <c r="C940" s="2">
        <f ca="1">表格1[[#This Row],[期初]]*(1+_xlfn.NORM.INV(RAND(),平均報酬率,平均標準差))</f>
        <v>116.10476986331707</v>
      </c>
      <c r="D940" s="2">
        <f ca="1">表格1[[#This Row],[第1年]]*(1+_xlfn.NORM.INV(RAND(),平均報酬率,平均標準差))</f>
        <v>125.52990236194182</v>
      </c>
      <c r="E940" s="2">
        <f ca="1">表格1[[#This Row],[第2年]]*(1+_xlfn.NORM.INV(RAND(),平均報酬率,平均標準差))</f>
        <v>137.56987374001545</v>
      </c>
      <c r="F940" s="2">
        <f ca="1">表格1[[#This Row],[第3年]]*(1+_xlfn.NORM.INV(RAND(),平均報酬率,平均標準差))</f>
        <v>146.61073972816914</v>
      </c>
      <c r="G940" s="2">
        <f ca="1">表格1[[#This Row],[第4年]]*(1+_xlfn.NORM.INV(RAND(),平均報酬率,平均標準差))</f>
        <v>161.21873199193581</v>
      </c>
      <c r="H940" s="2">
        <f ca="1">表格1[[#This Row],[第5年]]*(1+_xlfn.NORM.INV(RAND(),平均報酬率,平均標準差))</f>
        <v>172.5745034191506</v>
      </c>
      <c r="I940" s="2">
        <f ca="1">表格1[[#This Row],[第6年]]*(1+_xlfn.NORM.INV(RAND(),平均報酬率,平均標準差))</f>
        <v>202.68326955337753</v>
      </c>
      <c r="J940" s="2">
        <f ca="1">表格1[[#This Row],[第7年]]*(1+_xlfn.NORM.INV(RAND(),平均報酬率,平均標準差))</f>
        <v>247.88543835827971</v>
      </c>
      <c r="K940" s="2">
        <f ca="1">表格1[[#This Row],[第8年]]*(1+_xlfn.NORM.INV(RAND(),平均報酬率,平均標準差))</f>
        <v>308.2760606947312</v>
      </c>
      <c r="L940" s="2">
        <f ca="1">表格1[[#This Row],[第9年]]*(1+_xlfn.NORM.INV(RAND(),平均報酬率,平均標準差))</f>
        <v>337.25033035506061</v>
      </c>
    </row>
    <row r="941" spans="1:12" x14ac:dyDescent="0.25">
      <c r="A941" s="1">
        <v>913</v>
      </c>
      <c r="B941" s="1">
        <f t="shared" si="14"/>
        <v>100</v>
      </c>
      <c r="C941" s="2">
        <f ca="1">表格1[[#This Row],[期初]]*(1+_xlfn.NORM.INV(RAND(),平均報酬率,平均標準差))</f>
        <v>111.11036668045469</v>
      </c>
      <c r="D941" s="2">
        <f ca="1">表格1[[#This Row],[第1年]]*(1+_xlfn.NORM.INV(RAND(),平均報酬率,平均標準差))</f>
        <v>123.42014977754988</v>
      </c>
      <c r="E941" s="2">
        <f ca="1">表格1[[#This Row],[第2年]]*(1+_xlfn.NORM.INV(RAND(),平均報酬率,平均標準差))</f>
        <v>136.67807109482419</v>
      </c>
      <c r="F941" s="2">
        <f ca="1">表格1[[#This Row],[第3年]]*(1+_xlfn.NORM.INV(RAND(),平均報酬率,平均標準差))</f>
        <v>154.41364523041983</v>
      </c>
      <c r="G941" s="2">
        <f ca="1">表格1[[#This Row],[第4年]]*(1+_xlfn.NORM.INV(RAND(),平均報酬率,平均標準差))</f>
        <v>176.29457631951502</v>
      </c>
      <c r="H941" s="2">
        <f ca="1">表格1[[#This Row],[第5年]]*(1+_xlfn.NORM.INV(RAND(),平均報酬率,平均標準差))</f>
        <v>190.43897211270007</v>
      </c>
      <c r="I941" s="2">
        <f ca="1">表格1[[#This Row],[第6年]]*(1+_xlfn.NORM.INV(RAND(),平均報酬率,平均標準差))</f>
        <v>205.9013574928351</v>
      </c>
      <c r="J941" s="2">
        <f ca="1">表格1[[#This Row],[第7年]]*(1+_xlfn.NORM.INV(RAND(),平均報酬率,平均標準差))</f>
        <v>225.07915445385817</v>
      </c>
      <c r="K941" s="2">
        <f ca="1">表格1[[#This Row],[第8年]]*(1+_xlfn.NORM.INV(RAND(),平均報酬率,平均標準差))</f>
        <v>242.67353738936083</v>
      </c>
      <c r="L941" s="2">
        <f ca="1">表格1[[#This Row],[第9年]]*(1+_xlfn.NORM.INV(RAND(),平均報酬率,平均標準差))</f>
        <v>248.03920921606539</v>
      </c>
    </row>
    <row r="942" spans="1:12" x14ac:dyDescent="0.25">
      <c r="A942" s="1">
        <v>914</v>
      </c>
      <c r="B942" s="1">
        <f t="shared" si="14"/>
        <v>100</v>
      </c>
      <c r="C942" s="2">
        <f ca="1">表格1[[#This Row],[期初]]*(1+_xlfn.NORM.INV(RAND(),平均報酬率,平均標準差))</f>
        <v>105.40347588239779</v>
      </c>
      <c r="D942" s="2">
        <f ca="1">表格1[[#This Row],[第1年]]*(1+_xlfn.NORM.INV(RAND(),平均報酬率,平均標準差))</f>
        <v>107.73831948592068</v>
      </c>
      <c r="E942" s="2">
        <f ca="1">表格1[[#This Row],[第2年]]*(1+_xlfn.NORM.INV(RAND(),平均報酬率,平均標準差))</f>
        <v>99.031028488706198</v>
      </c>
      <c r="F942" s="2">
        <f ca="1">表格1[[#This Row],[第3年]]*(1+_xlfn.NORM.INV(RAND(),平均報酬率,平均標準差))</f>
        <v>114.79451330110723</v>
      </c>
      <c r="G942" s="2">
        <f ca="1">表格1[[#This Row],[第4年]]*(1+_xlfn.NORM.INV(RAND(),平均報酬率,平均標準差))</f>
        <v>131.5529472465966</v>
      </c>
      <c r="H942" s="2">
        <f ca="1">表格1[[#This Row],[第5年]]*(1+_xlfn.NORM.INV(RAND(),平均報酬率,平均標準差))</f>
        <v>124.73008959083475</v>
      </c>
      <c r="I942" s="2">
        <f ca="1">表格1[[#This Row],[第6年]]*(1+_xlfn.NORM.INV(RAND(),平均報酬率,平均標準差))</f>
        <v>141.34550266227467</v>
      </c>
      <c r="J942" s="2">
        <f ca="1">表格1[[#This Row],[第7年]]*(1+_xlfn.NORM.INV(RAND(),平均報酬率,平均標準差))</f>
        <v>149.79023466565809</v>
      </c>
      <c r="K942" s="2">
        <f ca="1">表格1[[#This Row],[第8年]]*(1+_xlfn.NORM.INV(RAND(),平均報酬率,平均標準差))</f>
        <v>174.39694257875715</v>
      </c>
      <c r="L942" s="2">
        <f ca="1">表格1[[#This Row],[第9年]]*(1+_xlfn.NORM.INV(RAND(),平均報酬率,平均標準差))</f>
        <v>181.26791003904569</v>
      </c>
    </row>
    <row r="943" spans="1:12" x14ac:dyDescent="0.25">
      <c r="A943" s="1">
        <v>915</v>
      </c>
      <c r="B943" s="1">
        <f t="shared" si="14"/>
        <v>100</v>
      </c>
      <c r="C943" s="2">
        <f ca="1">表格1[[#This Row],[期初]]*(1+_xlfn.NORM.INV(RAND(),平均報酬率,平均標準差))</f>
        <v>111.50909652283609</v>
      </c>
      <c r="D943" s="2">
        <f ca="1">表格1[[#This Row],[第1年]]*(1+_xlfn.NORM.INV(RAND(),平均報酬率,平均標準差))</f>
        <v>115.91282598636687</v>
      </c>
      <c r="E943" s="2">
        <f ca="1">表格1[[#This Row],[第2年]]*(1+_xlfn.NORM.INV(RAND(),平均報酬率,平均標準差))</f>
        <v>119.95009188527318</v>
      </c>
      <c r="F943" s="2">
        <f ca="1">表格1[[#This Row],[第3年]]*(1+_xlfn.NORM.INV(RAND(),平均報酬率,平均標準差))</f>
        <v>130.76306166717015</v>
      </c>
      <c r="G943" s="2">
        <f ca="1">表格1[[#This Row],[第4年]]*(1+_xlfn.NORM.INV(RAND(),平均報酬率,平均標準差))</f>
        <v>141.48487841389328</v>
      </c>
      <c r="H943" s="2">
        <f ca="1">表格1[[#This Row],[第5年]]*(1+_xlfn.NORM.INV(RAND(),平均報酬率,平均標準差))</f>
        <v>165.09657574852531</v>
      </c>
      <c r="I943" s="2">
        <f ca="1">表格1[[#This Row],[第6年]]*(1+_xlfn.NORM.INV(RAND(),平均報酬率,平均標準差))</f>
        <v>170.86352545125291</v>
      </c>
      <c r="J943" s="2">
        <f ca="1">表格1[[#This Row],[第7年]]*(1+_xlfn.NORM.INV(RAND(),平均報酬率,平均標準差))</f>
        <v>164.3794751900295</v>
      </c>
      <c r="K943" s="2">
        <f ca="1">表格1[[#This Row],[第8年]]*(1+_xlfn.NORM.INV(RAND(),平均報酬率,平均標準差))</f>
        <v>182.19708170978387</v>
      </c>
      <c r="L943" s="2">
        <f ca="1">表格1[[#This Row],[第9年]]*(1+_xlfn.NORM.INV(RAND(),平均報酬率,平均標準差))</f>
        <v>204.13124262587959</v>
      </c>
    </row>
    <row r="944" spans="1:12" x14ac:dyDescent="0.25">
      <c r="A944" s="1">
        <v>916</v>
      </c>
      <c r="B944" s="1">
        <f t="shared" si="14"/>
        <v>100</v>
      </c>
      <c r="C944" s="2">
        <f ca="1">表格1[[#This Row],[期初]]*(1+_xlfn.NORM.INV(RAND(),平均報酬率,平均標準差))</f>
        <v>100.92360907265467</v>
      </c>
      <c r="D944" s="2">
        <f ca="1">表格1[[#This Row],[第1年]]*(1+_xlfn.NORM.INV(RAND(),平均報酬率,平均標準差))</f>
        <v>107.65681393879528</v>
      </c>
      <c r="E944" s="2">
        <f ca="1">表格1[[#This Row],[第2年]]*(1+_xlfn.NORM.INV(RAND(),平均報酬率,平均標準差))</f>
        <v>112.11758994556818</v>
      </c>
      <c r="F944" s="2">
        <f ca="1">表格1[[#This Row],[第3年]]*(1+_xlfn.NORM.INV(RAND(),平均報酬率,平均標準差))</f>
        <v>122.83383244374903</v>
      </c>
      <c r="G944" s="2">
        <f ca="1">表格1[[#This Row],[第4年]]*(1+_xlfn.NORM.INV(RAND(),平均報酬率,平均標準差))</f>
        <v>143.88490932533475</v>
      </c>
      <c r="H944" s="2">
        <f ca="1">表格1[[#This Row],[第5年]]*(1+_xlfn.NORM.INV(RAND(),平均報酬率,平均標準差))</f>
        <v>154.0328490473365</v>
      </c>
      <c r="I944" s="2">
        <f ca="1">表格1[[#This Row],[第6年]]*(1+_xlfn.NORM.INV(RAND(),平均報酬率,平均標準差))</f>
        <v>172.89754743247687</v>
      </c>
      <c r="J944" s="2">
        <f ca="1">表格1[[#This Row],[第7年]]*(1+_xlfn.NORM.INV(RAND(),平均報酬率,平均標準差))</f>
        <v>192.52204873905379</v>
      </c>
      <c r="K944" s="2">
        <f ca="1">表格1[[#This Row],[第8年]]*(1+_xlfn.NORM.INV(RAND(),平均報酬率,平均標準差))</f>
        <v>217.2540401529802</v>
      </c>
      <c r="L944" s="2">
        <f ca="1">表格1[[#This Row],[第9年]]*(1+_xlfn.NORM.INV(RAND(),平均報酬率,平均標準差))</f>
        <v>229.64964168620392</v>
      </c>
    </row>
    <row r="945" spans="1:12" x14ac:dyDescent="0.25">
      <c r="A945" s="1">
        <v>917</v>
      </c>
      <c r="B945" s="1">
        <f t="shared" si="14"/>
        <v>100</v>
      </c>
      <c r="C945" s="2">
        <f ca="1">表格1[[#This Row],[期初]]*(1+_xlfn.NORM.INV(RAND(),平均報酬率,平均標準差))</f>
        <v>95.425880915673815</v>
      </c>
      <c r="D945" s="2">
        <f ca="1">表格1[[#This Row],[第1年]]*(1+_xlfn.NORM.INV(RAND(),平均報酬率,平均標準差))</f>
        <v>96.19261978422017</v>
      </c>
      <c r="E945" s="2">
        <f ca="1">表格1[[#This Row],[第2年]]*(1+_xlfn.NORM.INV(RAND(),平均報酬率,平均標準差))</f>
        <v>103.70274457502327</v>
      </c>
      <c r="F945" s="2">
        <f ca="1">表格1[[#This Row],[第3年]]*(1+_xlfn.NORM.INV(RAND(),平均報酬率,平均標準差))</f>
        <v>113.40561993488627</v>
      </c>
      <c r="G945" s="2">
        <f ca="1">表格1[[#This Row],[第4年]]*(1+_xlfn.NORM.INV(RAND(),平均報酬率,平均標準差))</f>
        <v>113.02103829748401</v>
      </c>
      <c r="H945" s="2">
        <f ca="1">表格1[[#This Row],[第5年]]*(1+_xlfn.NORM.INV(RAND(),平均報酬率,平均標準差))</f>
        <v>131.00689593904289</v>
      </c>
      <c r="I945" s="2">
        <f ca="1">表格1[[#This Row],[第6年]]*(1+_xlfn.NORM.INV(RAND(),平均報酬率,平均標準差))</f>
        <v>143.49095932685543</v>
      </c>
      <c r="J945" s="2">
        <f ca="1">表格1[[#This Row],[第7年]]*(1+_xlfn.NORM.INV(RAND(),平均報酬率,平均標準差))</f>
        <v>153.79559164161839</v>
      </c>
      <c r="K945" s="2">
        <f ca="1">表格1[[#This Row],[第8年]]*(1+_xlfn.NORM.INV(RAND(),平均報酬率,平均標準差))</f>
        <v>159.97007700014862</v>
      </c>
      <c r="L945" s="2">
        <f ca="1">表格1[[#This Row],[第9年]]*(1+_xlfn.NORM.INV(RAND(),平均報酬率,平均標準差))</f>
        <v>184.66429469974716</v>
      </c>
    </row>
    <row r="946" spans="1:12" x14ac:dyDescent="0.25">
      <c r="A946" s="1">
        <v>918</v>
      </c>
      <c r="B946" s="1">
        <f t="shared" si="14"/>
        <v>100</v>
      </c>
      <c r="C946" s="2">
        <f ca="1">表格1[[#This Row],[期初]]*(1+_xlfn.NORM.INV(RAND(),平均報酬率,平均標準差))</f>
        <v>102.57406750543126</v>
      </c>
      <c r="D946" s="2">
        <f ca="1">表格1[[#This Row],[第1年]]*(1+_xlfn.NORM.INV(RAND(),平均報酬率,平均標準差))</f>
        <v>104.29395325174683</v>
      </c>
      <c r="E946" s="2">
        <f ca="1">表格1[[#This Row],[第2年]]*(1+_xlfn.NORM.INV(RAND(),平均報酬率,平均標準差))</f>
        <v>118.26968129430082</v>
      </c>
      <c r="F946" s="2">
        <f ca="1">表格1[[#This Row],[第3年]]*(1+_xlfn.NORM.INV(RAND(),平均報酬率,平均標準差))</f>
        <v>133.08157227722185</v>
      </c>
      <c r="G946" s="2">
        <f ca="1">表格1[[#This Row],[第4年]]*(1+_xlfn.NORM.INV(RAND(),平均報酬率,平均標準差))</f>
        <v>147.65545195996518</v>
      </c>
      <c r="H946" s="2">
        <f ca="1">表格1[[#This Row],[第5年]]*(1+_xlfn.NORM.INV(RAND(),平均報酬率,平均標準差))</f>
        <v>157.43191688634468</v>
      </c>
      <c r="I946" s="2">
        <f ca="1">表格1[[#This Row],[第6年]]*(1+_xlfn.NORM.INV(RAND(),平均報酬率,平均標準差))</f>
        <v>167.69715840360789</v>
      </c>
      <c r="J946" s="2">
        <f ca="1">表格1[[#This Row],[第7年]]*(1+_xlfn.NORM.INV(RAND(),平均報酬率,平均標準差))</f>
        <v>195.31236903580526</v>
      </c>
      <c r="K946" s="2">
        <f ca="1">表格1[[#This Row],[第8年]]*(1+_xlfn.NORM.INV(RAND(),平均報酬率,平均標準差))</f>
        <v>207.30406261118287</v>
      </c>
      <c r="L946" s="2">
        <f ca="1">表格1[[#This Row],[第9年]]*(1+_xlfn.NORM.INV(RAND(),平均報酬率,平均標準差))</f>
        <v>219.15720826182098</v>
      </c>
    </row>
    <row r="947" spans="1:12" x14ac:dyDescent="0.25">
      <c r="A947" s="1">
        <v>919</v>
      </c>
      <c r="B947" s="1">
        <f t="shared" si="14"/>
        <v>100</v>
      </c>
      <c r="C947" s="2">
        <f ca="1">表格1[[#This Row],[期初]]*(1+_xlfn.NORM.INV(RAND(),平均報酬率,平均標準差))</f>
        <v>106.90793846360597</v>
      </c>
      <c r="D947" s="2">
        <f ca="1">表格1[[#This Row],[第1年]]*(1+_xlfn.NORM.INV(RAND(),平均報酬率,平均標準差))</f>
        <v>117.01574774291892</v>
      </c>
      <c r="E947" s="2">
        <f ca="1">表格1[[#This Row],[第2年]]*(1+_xlfn.NORM.INV(RAND(),平均報酬率,平均標準差))</f>
        <v>125.7420453021807</v>
      </c>
      <c r="F947" s="2">
        <f ca="1">表格1[[#This Row],[第3年]]*(1+_xlfn.NORM.INV(RAND(),平均報酬率,平均標準差))</f>
        <v>140.06824944994881</v>
      </c>
      <c r="G947" s="2">
        <f ca="1">表格1[[#This Row],[第4年]]*(1+_xlfn.NORM.INV(RAND(),平均報酬率,平均標準差))</f>
        <v>160.64499704536161</v>
      </c>
      <c r="H947" s="2">
        <f ca="1">表格1[[#This Row],[第5年]]*(1+_xlfn.NORM.INV(RAND(),平均報酬率,平均標準差))</f>
        <v>187.53115747030856</v>
      </c>
      <c r="I947" s="2">
        <f ca="1">表格1[[#This Row],[第6年]]*(1+_xlfn.NORM.INV(RAND(),平均報酬率,平均標準差))</f>
        <v>185.94415669832756</v>
      </c>
      <c r="J947" s="2">
        <f ca="1">表格1[[#This Row],[第7年]]*(1+_xlfn.NORM.INV(RAND(),平均報酬率,平均標準差))</f>
        <v>194.64837180387451</v>
      </c>
      <c r="K947" s="2">
        <f ca="1">表格1[[#This Row],[第8年]]*(1+_xlfn.NORM.INV(RAND(),平均報酬率,平均標準差))</f>
        <v>198.96572761405369</v>
      </c>
      <c r="L947" s="2">
        <f ca="1">表格1[[#This Row],[第9年]]*(1+_xlfn.NORM.INV(RAND(),平均報酬率,平均標準差))</f>
        <v>212.15852907141067</v>
      </c>
    </row>
    <row r="948" spans="1:12" x14ac:dyDescent="0.25">
      <c r="A948" s="1">
        <v>920</v>
      </c>
      <c r="B948" s="1">
        <f t="shared" si="14"/>
        <v>100</v>
      </c>
      <c r="C948" s="2">
        <f ca="1">表格1[[#This Row],[期初]]*(1+_xlfn.NORM.INV(RAND(),平均報酬率,平均標準差))</f>
        <v>104.37154154116214</v>
      </c>
      <c r="D948" s="2">
        <f ca="1">表格1[[#This Row],[第1年]]*(1+_xlfn.NORM.INV(RAND(),平均報酬率,平均標準差))</f>
        <v>107.43037578083262</v>
      </c>
      <c r="E948" s="2">
        <f ca="1">表格1[[#This Row],[第2年]]*(1+_xlfn.NORM.INV(RAND(),平均報酬率,平均標準差))</f>
        <v>117.60004316277357</v>
      </c>
      <c r="F948" s="2">
        <f ca="1">表格1[[#This Row],[第3年]]*(1+_xlfn.NORM.INV(RAND(),平均報酬率,平均標準差))</f>
        <v>120.35494980379639</v>
      </c>
      <c r="G948" s="2">
        <f ca="1">表格1[[#This Row],[第4年]]*(1+_xlfn.NORM.INV(RAND(),平均報酬率,平均標準差))</f>
        <v>127.6177104843311</v>
      </c>
      <c r="H948" s="2">
        <f ca="1">表格1[[#This Row],[第5年]]*(1+_xlfn.NORM.INV(RAND(),平均報酬率,平均標準差))</f>
        <v>132.8444799251171</v>
      </c>
      <c r="I948" s="2">
        <f ca="1">表格1[[#This Row],[第6年]]*(1+_xlfn.NORM.INV(RAND(),平均報酬率,平均標準差))</f>
        <v>139.37802892539622</v>
      </c>
      <c r="J948" s="2">
        <f ca="1">表格1[[#This Row],[第7年]]*(1+_xlfn.NORM.INV(RAND(),平均報酬率,平均標準差))</f>
        <v>131.67192657976739</v>
      </c>
      <c r="K948" s="2">
        <f ca="1">表格1[[#This Row],[第8年]]*(1+_xlfn.NORM.INV(RAND(),平均報酬率,平均標準差))</f>
        <v>150.11250371556284</v>
      </c>
      <c r="L948" s="2">
        <f ca="1">表格1[[#This Row],[第9年]]*(1+_xlfn.NORM.INV(RAND(),平均報酬率,平均標準差))</f>
        <v>178.17768086797847</v>
      </c>
    </row>
    <row r="949" spans="1:12" x14ac:dyDescent="0.25">
      <c r="A949" s="1">
        <v>921</v>
      </c>
      <c r="B949" s="1">
        <f t="shared" si="14"/>
        <v>100</v>
      </c>
      <c r="C949" s="2">
        <f ca="1">表格1[[#This Row],[期初]]*(1+_xlfn.NORM.INV(RAND(),平均報酬率,平均標準差))</f>
        <v>95.833100238069278</v>
      </c>
      <c r="D949" s="2">
        <f ca="1">表格1[[#This Row],[第1年]]*(1+_xlfn.NORM.INV(RAND(),平均報酬率,平均標準差))</f>
        <v>99.826619721986475</v>
      </c>
      <c r="E949" s="2">
        <f ca="1">表格1[[#This Row],[第2年]]*(1+_xlfn.NORM.INV(RAND(),平均報酬率,平均標準差))</f>
        <v>101.75569927859505</v>
      </c>
      <c r="F949" s="2">
        <f ca="1">表格1[[#This Row],[第3年]]*(1+_xlfn.NORM.INV(RAND(),平均報酬率,平均標準差))</f>
        <v>115.22426237616762</v>
      </c>
      <c r="G949" s="2">
        <f ca="1">表格1[[#This Row],[第4年]]*(1+_xlfn.NORM.INV(RAND(),平均報酬率,平均標準差))</f>
        <v>127.12123728543438</v>
      </c>
      <c r="H949" s="2">
        <f ca="1">表格1[[#This Row],[第5年]]*(1+_xlfn.NORM.INV(RAND(),平均報酬率,平均標準差))</f>
        <v>136.05916531073763</v>
      </c>
      <c r="I949" s="2">
        <f ca="1">表格1[[#This Row],[第6年]]*(1+_xlfn.NORM.INV(RAND(),平均報酬率,平均標準差))</f>
        <v>154.75500653417072</v>
      </c>
      <c r="J949" s="2">
        <f ca="1">表格1[[#This Row],[第7年]]*(1+_xlfn.NORM.INV(RAND(),平均報酬率,平均標準差))</f>
        <v>161.78327056814462</v>
      </c>
      <c r="K949" s="2">
        <f ca="1">表格1[[#This Row],[第8年]]*(1+_xlfn.NORM.INV(RAND(),平均報酬率,平均標準差))</f>
        <v>180.43158058372796</v>
      </c>
      <c r="L949" s="2">
        <f ca="1">表格1[[#This Row],[第9年]]*(1+_xlfn.NORM.INV(RAND(),平均報酬率,平均標準差))</f>
        <v>188.21148580553702</v>
      </c>
    </row>
    <row r="950" spans="1:12" x14ac:dyDescent="0.25">
      <c r="A950" s="1">
        <v>922</v>
      </c>
      <c r="B950" s="1">
        <f t="shared" si="14"/>
        <v>100</v>
      </c>
      <c r="C950" s="2">
        <f ca="1">表格1[[#This Row],[期初]]*(1+_xlfn.NORM.INV(RAND(),平均報酬率,平均標準差))</f>
        <v>101.23720677547144</v>
      </c>
      <c r="D950" s="2">
        <f ca="1">表格1[[#This Row],[第1年]]*(1+_xlfn.NORM.INV(RAND(),平均報酬率,平均標準差))</f>
        <v>117.33879094366182</v>
      </c>
      <c r="E950" s="2">
        <f ca="1">表格1[[#This Row],[第2年]]*(1+_xlfn.NORM.INV(RAND(),平均報酬率,平均標準差))</f>
        <v>133.83070888361345</v>
      </c>
      <c r="F950" s="2">
        <f ca="1">表格1[[#This Row],[第3年]]*(1+_xlfn.NORM.INV(RAND(),平均報酬率,平均標準差))</f>
        <v>145.4524423581922</v>
      </c>
      <c r="G950" s="2">
        <f ca="1">表格1[[#This Row],[第4年]]*(1+_xlfn.NORM.INV(RAND(),平均報酬率,平均標準差))</f>
        <v>169.09401295560528</v>
      </c>
      <c r="H950" s="2">
        <f ca="1">表格1[[#This Row],[第5年]]*(1+_xlfn.NORM.INV(RAND(),平均報酬率,平均標準差))</f>
        <v>193.74281243263982</v>
      </c>
      <c r="I950" s="2">
        <f ca="1">表格1[[#This Row],[第6年]]*(1+_xlfn.NORM.INV(RAND(),平均報酬率,平均標準差))</f>
        <v>191.13322399255168</v>
      </c>
      <c r="J950" s="2">
        <f ca="1">表格1[[#This Row],[第7年]]*(1+_xlfn.NORM.INV(RAND(),平均報酬率,平均標準差))</f>
        <v>213.30601139689628</v>
      </c>
      <c r="K950" s="2">
        <f ca="1">表格1[[#This Row],[第8年]]*(1+_xlfn.NORM.INV(RAND(),平均報酬率,平均標準差))</f>
        <v>235.78966866063195</v>
      </c>
      <c r="L950" s="2">
        <f ca="1">表格1[[#This Row],[第9年]]*(1+_xlfn.NORM.INV(RAND(),平均報酬率,平均標準差))</f>
        <v>259.322894613122</v>
      </c>
    </row>
    <row r="951" spans="1:12" x14ac:dyDescent="0.25">
      <c r="A951" s="1">
        <v>923</v>
      </c>
      <c r="B951" s="1">
        <f t="shared" si="14"/>
        <v>100</v>
      </c>
      <c r="C951" s="2">
        <f ca="1">表格1[[#This Row],[期初]]*(1+_xlfn.NORM.INV(RAND(),平均報酬率,平均標準差))</f>
        <v>108.32299447486706</v>
      </c>
      <c r="D951" s="2">
        <f ca="1">表格1[[#This Row],[第1年]]*(1+_xlfn.NORM.INV(RAND(),平均報酬率,平均標準差))</f>
        <v>118.99037661536678</v>
      </c>
      <c r="E951" s="2">
        <f ca="1">表格1[[#This Row],[第2年]]*(1+_xlfn.NORM.INV(RAND(),平均報酬率,平均標準差))</f>
        <v>125.20167351044266</v>
      </c>
      <c r="F951" s="2">
        <f ca="1">表格1[[#This Row],[第3年]]*(1+_xlfn.NORM.INV(RAND(),平均報酬率,平均標準差))</f>
        <v>130.11119722809011</v>
      </c>
      <c r="G951" s="2">
        <f ca="1">表格1[[#This Row],[第4年]]*(1+_xlfn.NORM.INV(RAND(),平均報酬率,平均標準差))</f>
        <v>141.40483116111429</v>
      </c>
      <c r="H951" s="2">
        <f ca="1">表格1[[#This Row],[第5年]]*(1+_xlfn.NORM.INV(RAND(),平均報酬率,平均標準差))</f>
        <v>149.95655840456337</v>
      </c>
      <c r="I951" s="2">
        <f ca="1">表格1[[#This Row],[第6年]]*(1+_xlfn.NORM.INV(RAND(),平均報酬率,平均標準差))</f>
        <v>159.96931144815565</v>
      </c>
      <c r="J951" s="2">
        <f ca="1">表格1[[#This Row],[第7年]]*(1+_xlfn.NORM.INV(RAND(),平均報酬率,平均標準差))</f>
        <v>184.01996500261419</v>
      </c>
      <c r="K951" s="2">
        <f ca="1">表格1[[#This Row],[第8年]]*(1+_xlfn.NORM.INV(RAND(),平均報酬率,平均標準差))</f>
        <v>198.03644865818225</v>
      </c>
      <c r="L951" s="2">
        <f ca="1">表格1[[#This Row],[第9年]]*(1+_xlfn.NORM.INV(RAND(),平均報酬率,平均標準差))</f>
        <v>205.58123433902261</v>
      </c>
    </row>
    <row r="952" spans="1:12" x14ac:dyDescent="0.25">
      <c r="A952" s="1">
        <v>924</v>
      </c>
      <c r="B952" s="1">
        <f t="shared" si="14"/>
        <v>100</v>
      </c>
      <c r="C952" s="2">
        <f ca="1">表格1[[#This Row],[期初]]*(1+_xlfn.NORM.INV(RAND(),平均報酬率,平均標準差))</f>
        <v>106.14281986744484</v>
      </c>
      <c r="D952" s="2">
        <f ca="1">表格1[[#This Row],[第1年]]*(1+_xlfn.NORM.INV(RAND(),平均報酬率,平均標準差))</f>
        <v>123.21082653592664</v>
      </c>
      <c r="E952" s="2">
        <f ca="1">表格1[[#This Row],[第2年]]*(1+_xlfn.NORM.INV(RAND(),平均報酬率,平均標準差))</f>
        <v>128.18881386306629</v>
      </c>
      <c r="F952" s="2">
        <f ca="1">表格1[[#This Row],[第3年]]*(1+_xlfn.NORM.INV(RAND(),平均報酬率,平均標準差))</f>
        <v>139.36456548161709</v>
      </c>
      <c r="G952" s="2">
        <f ca="1">表格1[[#This Row],[第4年]]*(1+_xlfn.NORM.INV(RAND(),平均報酬率,平均標準差))</f>
        <v>166.24542640373519</v>
      </c>
      <c r="H952" s="2">
        <f ca="1">表格1[[#This Row],[第5年]]*(1+_xlfn.NORM.INV(RAND(),平均報酬率,平均標準差))</f>
        <v>185.44064809762747</v>
      </c>
      <c r="I952" s="2">
        <f ca="1">表格1[[#This Row],[第6年]]*(1+_xlfn.NORM.INV(RAND(),平均報酬率,平均標準差))</f>
        <v>212.7640305036596</v>
      </c>
      <c r="J952" s="2">
        <f ca="1">表格1[[#This Row],[第7年]]*(1+_xlfn.NORM.INV(RAND(),平均報酬率,平均標準差))</f>
        <v>220.1326786775731</v>
      </c>
      <c r="K952" s="2">
        <f ca="1">表格1[[#This Row],[第8年]]*(1+_xlfn.NORM.INV(RAND(),平均報酬率,平均標準差))</f>
        <v>259.95689336951017</v>
      </c>
      <c r="L952" s="2">
        <f ca="1">表格1[[#This Row],[第9年]]*(1+_xlfn.NORM.INV(RAND(),平均報酬率,平均標準差))</f>
        <v>283.98004645452465</v>
      </c>
    </row>
    <row r="953" spans="1:12" x14ac:dyDescent="0.25">
      <c r="A953" s="1">
        <v>925</v>
      </c>
      <c r="B953" s="1">
        <f t="shared" si="14"/>
        <v>100</v>
      </c>
      <c r="C953" s="2">
        <f ca="1">表格1[[#This Row],[期初]]*(1+_xlfn.NORM.INV(RAND(),平均報酬率,平均標準差))</f>
        <v>104.46562536107704</v>
      </c>
      <c r="D953" s="2">
        <f ca="1">表格1[[#This Row],[第1年]]*(1+_xlfn.NORM.INV(RAND(),平均報酬率,平均標準差))</f>
        <v>105.19012435207014</v>
      </c>
      <c r="E953" s="2">
        <f ca="1">表格1[[#This Row],[第2年]]*(1+_xlfn.NORM.INV(RAND(),平均報酬率,平均標準差))</f>
        <v>119.75786602918595</v>
      </c>
      <c r="F953" s="2">
        <f ca="1">表格1[[#This Row],[第3年]]*(1+_xlfn.NORM.INV(RAND(),平均報酬率,平均標準差))</f>
        <v>132.26763781084918</v>
      </c>
      <c r="G953" s="2">
        <f ca="1">表格1[[#This Row],[第4年]]*(1+_xlfn.NORM.INV(RAND(),平均報酬率,平均標準差))</f>
        <v>138.74917068086879</v>
      </c>
      <c r="H953" s="2">
        <f ca="1">表格1[[#This Row],[第5年]]*(1+_xlfn.NORM.INV(RAND(),平均報酬率,平均標準差))</f>
        <v>179.42763861778997</v>
      </c>
      <c r="I953" s="2">
        <f ca="1">表格1[[#This Row],[第6年]]*(1+_xlfn.NORM.INV(RAND(),平均報酬率,平均標準差))</f>
        <v>195.23946715154702</v>
      </c>
      <c r="J953" s="2">
        <f ca="1">表格1[[#This Row],[第7年]]*(1+_xlfn.NORM.INV(RAND(),平均報酬率,平均標準差))</f>
        <v>209.98420244685494</v>
      </c>
      <c r="K953" s="2">
        <f ca="1">表格1[[#This Row],[第8年]]*(1+_xlfn.NORM.INV(RAND(),平均報酬率,平均標準差))</f>
        <v>218.22909752259974</v>
      </c>
      <c r="L953" s="2">
        <f ca="1">表格1[[#This Row],[第9年]]*(1+_xlfn.NORM.INV(RAND(),平均報酬率,平均標準差))</f>
        <v>253.34980911516914</v>
      </c>
    </row>
    <row r="954" spans="1:12" x14ac:dyDescent="0.25">
      <c r="A954" s="1">
        <v>926</v>
      </c>
      <c r="B954" s="1">
        <f t="shared" si="14"/>
        <v>100</v>
      </c>
      <c r="C954" s="2">
        <f ca="1">表格1[[#This Row],[期初]]*(1+_xlfn.NORM.INV(RAND(),平均報酬率,平均標準差))</f>
        <v>114.14179627268597</v>
      </c>
      <c r="D954" s="2">
        <f ca="1">表格1[[#This Row],[第1年]]*(1+_xlfn.NORM.INV(RAND(),平均報酬率,平均標準差))</f>
        <v>125.18257071465628</v>
      </c>
      <c r="E954" s="2">
        <f ca="1">表格1[[#This Row],[第2年]]*(1+_xlfn.NORM.INV(RAND(),平均報酬率,平均標準差))</f>
        <v>134.17600944416034</v>
      </c>
      <c r="F954" s="2">
        <f ca="1">表格1[[#This Row],[第3年]]*(1+_xlfn.NORM.INV(RAND(),平均報酬率,平均標準差))</f>
        <v>155.39319828528852</v>
      </c>
      <c r="G954" s="2">
        <f ca="1">表格1[[#This Row],[第4年]]*(1+_xlfn.NORM.INV(RAND(),平均報酬率,平均標準差))</f>
        <v>169.28980236299364</v>
      </c>
      <c r="H954" s="2">
        <f ca="1">表格1[[#This Row],[第5年]]*(1+_xlfn.NORM.INV(RAND(),平均報酬率,平均標準差))</f>
        <v>189.72692504300088</v>
      </c>
      <c r="I954" s="2">
        <f ca="1">表格1[[#This Row],[第6年]]*(1+_xlfn.NORM.INV(RAND(),平均報酬率,平均標準差))</f>
        <v>207.34549234213887</v>
      </c>
      <c r="J954" s="2">
        <f ca="1">表格1[[#This Row],[第7年]]*(1+_xlfn.NORM.INV(RAND(),平均報酬率,平均標準差))</f>
        <v>202.79176798745502</v>
      </c>
      <c r="K954" s="2">
        <f ca="1">表格1[[#This Row],[第8年]]*(1+_xlfn.NORM.INV(RAND(),平均報酬率,平均標準差))</f>
        <v>202.14871843244845</v>
      </c>
      <c r="L954" s="2">
        <f ca="1">表格1[[#This Row],[第9年]]*(1+_xlfn.NORM.INV(RAND(),平均報酬率,平均標準差))</f>
        <v>215.2053192815147</v>
      </c>
    </row>
    <row r="955" spans="1:12" x14ac:dyDescent="0.25">
      <c r="A955" s="1">
        <v>927</v>
      </c>
      <c r="B955" s="1">
        <f t="shared" si="14"/>
        <v>100</v>
      </c>
      <c r="C955" s="2">
        <f ca="1">表格1[[#This Row],[期初]]*(1+_xlfn.NORM.INV(RAND(),平均報酬率,平均標準差))</f>
        <v>117.64312201093578</v>
      </c>
      <c r="D955" s="2">
        <f ca="1">表格1[[#This Row],[第1年]]*(1+_xlfn.NORM.INV(RAND(),平均報酬率,平均標準差))</f>
        <v>132.05132713489223</v>
      </c>
      <c r="E955" s="2">
        <f ca="1">表格1[[#This Row],[第2年]]*(1+_xlfn.NORM.INV(RAND(),平均報酬率,平均標準差))</f>
        <v>158.69545226036723</v>
      </c>
      <c r="F955" s="2">
        <f ca="1">表格1[[#This Row],[第3年]]*(1+_xlfn.NORM.INV(RAND(),平均報酬率,平均標準差))</f>
        <v>180.85333687930276</v>
      </c>
      <c r="G955" s="2">
        <f ca="1">表格1[[#This Row],[第4年]]*(1+_xlfn.NORM.INV(RAND(),平均報酬率,平均標準差))</f>
        <v>184.96942102991585</v>
      </c>
      <c r="H955" s="2">
        <f ca="1">表格1[[#This Row],[第5年]]*(1+_xlfn.NORM.INV(RAND(),平均報酬率,平均標準差))</f>
        <v>208.27546003673419</v>
      </c>
      <c r="I955" s="2">
        <f ca="1">表格1[[#This Row],[第6年]]*(1+_xlfn.NORM.INV(RAND(),平均報酬率,平均標準差))</f>
        <v>221.32324717458016</v>
      </c>
      <c r="J955" s="2">
        <f ca="1">表格1[[#This Row],[第7年]]*(1+_xlfn.NORM.INV(RAND(),平均報酬率,平均標準差))</f>
        <v>231.89212567459361</v>
      </c>
      <c r="K955" s="2">
        <f ca="1">表格1[[#This Row],[第8年]]*(1+_xlfn.NORM.INV(RAND(),平均報酬率,平均標準差))</f>
        <v>252.264476683624</v>
      </c>
      <c r="L955" s="2">
        <f ca="1">表格1[[#This Row],[第9年]]*(1+_xlfn.NORM.INV(RAND(),平均報酬率,平均標準差))</f>
        <v>264.26277831322989</v>
      </c>
    </row>
    <row r="956" spans="1:12" x14ac:dyDescent="0.25">
      <c r="A956" s="1">
        <v>928</v>
      </c>
      <c r="B956" s="1">
        <f t="shared" si="14"/>
        <v>100</v>
      </c>
      <c r="C956" s="2">
        <f ca="1">表格1[[#This Row],[期初]]*(1+_xlfn.NORM.INV(RAND(),平均報酬率,平均標準差))</f>
        <v>98.681369131499466</v>
      </c>
      <c r="D956" s="2">
        <f ca="1">表格1[[#This Row],[第1年]]*(1+_xlfn.NORM.INV(RAND(),平均報酬率,平均標準差))</f>
        <v>103.50641816816463</v>
      </c>
      <c r="E956" s="2">
        <f ca="1">表格1[[#This Row],[第2年]]*(1+_xlfn.NORM.INV(RAND(),平均報酬率,平均標準差))</f>
        <v>117.49321592251742</v>
      </c>
      <c r="F956" s="2">
        <f ca="1">表格1[[#This Row],[第3年]]*(1+_xlfn.NORM.INV(RAND(),平均報酬率,平均標準差))</f>
        <v>122.38572910805762</v>
      </c>
      <c r="G956" s="2">
        <f ca="1">表格1[[#This Row],[第4年]]*(1+_xlfn.NORM.INV(RAND(),平均報酬率,平均標準差))</f>
        <v>119.643329362543</v>
      </c>
      <c r="H956" s="2">
        <f ca="1">表格1[[#This Row],[第5年]]*(1+_xlfn.NORM.INV(RAND(),平均報酬率,平均標準差))</f>
        <v>131.06904646383242</v>
      </c>
      <c r="I956" s="2">
        <f ca="1">表格1[[#This Row],[第6年]]*(1+_xlfn.NORM.INV(RAND(),平均報酬率,平均標準差))</f>
        <v>150.30076234341539</v>
      </c>
      <c r="J956" s="2">
        <f ca="1">表格1[[#This Row],[第7年]]*(1+_xlfn.NORM.INV(RAND(),平均報酬率,平均標準差))</f>
        <v>171.45520633524765</v>
      </c>
      <c r="K956" s="2">
        <f ca="1">表格1[[#This Row],[第8年]]*(1+_xlfn.NORM.INV(RAND(),平均報酬率,平均標準差))</f>
        <v>178.09650168748436</v>
      </c>
      <c r="L956" s="2">
        <f ca="1">表格1[[#This Row],[第9年]]*(1+_xlfn.NORM.INV(RAND(),平均報酬率,平均標準差))</f>
        <v>186.80001608483317</v>
      </c>
    </row>
    <row r="957" spans="1:12" x14ac:dyDescent="0.25">
      <c r="A957" s="1">
        <v>929</v>
      </c>
      <c r="B957" s="1">
        <f t="shared" si="14"/>
        <v>100</v>
      </c>
      <c r="C957" s="2">
        <f ca="1">表格1[[#This Row],[期初]]*(1+_xlfn.NORM.INV(RAND(),平均報酬率,平均標準差))</f>
        <v>125.28424657894477</v>
      </c>
      <c r="D957" s="2">
        <f ca="1">表格1[[#This Row],[第1年]]*(1+_xlfn.NORM.INV(RAND(),平均報酬率,平均標準差))</f>
        <v>134.65171747266945</v>
      </c>
      <c r="E957" s="2">
        <f ca="1">表格1[[#This Row],[第2年]]*(1+_xlfn.NORM.INV(RAND(),平均報酬率,平均標準差))</f>
        <v>136.6486064715757</v>
      </c>
      <c r="F957" s="2">
        <f ca="1">表格1[[#This Row],[第3年]]*(1+_xlfn.NORM.INV(RAND(),平均報酬率,平均標準差))</f>
        <v>153.28705170452642</v>
      </c>
      <c r="G957" s="2">
        <f ca="1">表格1[[#This Row],[第4年]]*(1+_xlfn.NORM.INV(RAND(),平均報酬率,平均標準差))</f>
        <v>156.69956632708093</v>
      </c>
      <c r="H957" s="2">
        <f ca="1">表格1[[#This Row],[第5年]]*(1+_xlfn.NORM.INV(RAND(),平均報酬率,平均標準差))</f>
        <v>175.41168665032831</v>
      </c>
      <c r="I957" s="2">
        <f ca="1">表格1[[#This Row],[第6年]]*(1+_xlfn.NORM.INV(RAND(),平均報酬率,平均標準差))</f>
        <v>183.214392134593</v>
      </c>
      <c r="J957" s="2">
        <f ca="1">表格1[[#This Row],[第7年]]*(1+_xlfn.NORM.INV(RAND(),平均報酬率,平均標準差))</f>
        <v>190.93837493804179</v>
      </c>
      <c r="K957" s="2">
        <f ca="1">表格1[[#This Row],[第8年]]*(1+_xlfn.NORM.INV(RAND(),平均報酬率,平均標準差))</f>
        <v>213.33142142774059</v>
      </c>
      <c r="L957" s="2">
        <f ca="1">表格1[[#This Row],[第9年]]*(1+_xlfn.NORM.INV(RAND(),平均報酬率,平均標準差))</f>
        <v>202.55852952153231</v>
      </c>
    </row>
    <row r="958" spans="1:12" x14ac:dyDescent="0.25">
      <c r="A958" s="1">
        <v>930</v>
      </c>
      <c r="B958" s="1">
        <f t="shared" si="14"/>
        <v>100</v>
      </c>
      <c r="C958" s="2">
        <f ca="1">表格1[[#This Row],[期初]]*(1+_xlfn.NORM.INV(RAND(),平均報酬率,平均標準差))</f>
        <v>112.98957732817254</v>
      </c>
      <c r="D958" s="2">
        <f ca="1">表格1[[#This Row],[第1年]]*(1+_xlfn.NORM.INV(RAND(),平均報酬率,平均標準差))</f>
        <v>130.59478703545858</v>
      </c>
      <c r="E958" s="2">
        <f ca="1">表格1[[#This Row],[第2年]]*(1+_xlfn.NORM.INV(RAND(),平均報酬率,平均標準差))</f>
        <v>139.71792727748502</v>
      </c>
      <c r="F958" s="2">
        <f ca="1">表格1[[#This Row],[第3年]]*(1+_xlfn.NORM.INV(RAND(),平均報酬率,平均標準差))</f>
        <v>151.01728711534682</v>
      </c>
      <c r="G958" s="2">
        <f ca="1">表格1[[#This Row],[第4年]]*(1+_xlfn.NORM.INV(RAND(),平均報酬率,平均標準差))</f>
        <v>142.15670846029508</v>
      </c>
      <c r="H958" s="2">
        <f ca="1">表格1[[#This Row],[第5年]]*(1+_xlfn.NORM.INV(RAND(),平均報酬率,平均標準差))</f>
        <v>153.69868893198094</v>
      </c>
      <c r="I958" s="2">
        <f ca="1">表格1[[#This Row],[第6年]]*(1+_xlfn.NORM.INV(RAND(),平均報酬率,平均標準差))</f>
        <v>156.64501539792954</v>
      </c>
      <c r="J958" s="2">
        <f ca="1">表格1[[#This Row],[第7年]]*(1+_xlfn.NORM.INV(RAND(),平均報酬率,平均標準差))</f>
        <v>174.24428250727442</v>
      </c>
      <c r="K958" s="2">
        <f ca="1">表格1[[#This Row],[第8年]]*(1+_xlfn.NORM.INV(RAND(),平均報酬率,平均標準差))</f>
        <v>186.96694261453607</v>
      </c>
      <c r="L958" s="2">
        <f ca="1">表格1[[#This Row],[第9年]]*(1+_xlfn.NORM.INV(RAND(),平均報酬率,平均標準差))</f>
        <v>219.2828561535643</v>
      </c>
    </row>
    <row r="959" spans="1:12" x14ac:dyDescent="0.25">
      <c r="A959" s="1">
        <v>931</v>
      </c>
      <c r="B959" s="1">
        <f t="shared" si="14"/>
        <v>100</v>
      </c>
      <c r="C959" s="2">
        <f ca="1">表格1[[#This Row],[期初]]*(1+_xlfn.NORM.INV(RAND(),平均報酬率,平均標準差))</f>
        <v>108.14419484812781</v>
      </c>
      <c r="D959" s="2">
        <f ca="1">表格1[[#This Row],[第1年]]*(1+_xlfn.NORM.INV(RAND(),平均報酬率,平均標準差))</f>
        <v>129.44252312110851</v>
      </c>
      <c r="E959" s="2">
        <f ca="1">表格1[[#This Row],[第2年]]*(1+_xlfn.NORM.INV(RAND(),平均報酬率,平均標準差))</f>
        <v>135.67474377112106</v>
      </c>
      <c r="F959" s="2">
        <f ca="1">表格1[[#This Row],[第3年]]*(1+_xlfn.NORM.INV(RAND(),平均報酬率,平均標準差))</f>
        <v>150.13111866267425</v>
      </c>
      <c r="G959" s="2">
        <f ca="1">表格1[[#This Row],[第4年]]*(1+_xlfn.NORM.INV(RAND(),平均報酬率,平均標準差))</f>
        <v>173.40693147319354</v>
      </c>
      <c r="H959" s="2">
        <f ca="1">表格1[[#This Row],[第5年]]*(1+_xlfn.NORM.INV(RAND(),平均報酬率,平均標準差))</f>
        <v>162.35412152463573</v>
      </c>
      <c r="I959" s="2">
        <f ca="1">表格1[[#This Row],[第6年]]*(1+_xlfn.NORM.INV(RAND(),平均報酬率,平均標準差))</f>
        <v>167.94225467658507</v>
      </c>
      <c r="J959" s="2">
        <f ca="1">表格1[[#This Row],[第7年]]*(1+_xlfn.NORM.INV(RAND(),平均報酬率,平均標準差))</f>
        <v>170.23903514930242</v>
      </c>
      <c r="K959" s="2">
        <f ca="1">表格1[[#This Row],[第8年]]*(1+_xlfn.NORM.INV(RAND(),平均報酬率,平均標準差))</f>
        <v>194.23884576446633</v>
      </c>
      <c r="L959" s="2">
        <f ca="1">表格1[[#This Row],[第9年]]*(1+_xlfn.NORM.INV(RAND(),平均報酬率,平均標準差))</f>
        <v>208.44814765649639</v>
      </c>
    </row>
    <row r="960" spans="1:12" x14ac:dyDescent="0.25">
      <c r="A960" s="1">
        <v>932</v>
      </c>
      <c r="B960" s="1">
        <f t="shared" si="14"/>
        <v>100</v>
      </c>
      <c r="C960" s="2">
        <f ca="1">表格1[[#This Row],[期初]]*(1+_xlfn.NORM.INV(RAND(),平均報酬率,平均標準差))</f>
        <v>115.77479864345233</v>
      </c>
      <c r="D960" s="2">
        <f ca="1">表格1[[#This Row],[第1年]]*(1+_xlfn.NORM.INV(RAND(),平均報酬率,平均標準差))</f>
        <v>133.32247284002293</v>
      </c>
      <c r="E960" s="2">
        <f ca="1">表格1[[#This Row],[第2年]]*(1+_xlfn.NORM.INV(RAND(),平均報酬率,平均標準差))</f>
        <v>150.95244932297157</v>
      </c>
      <c r="F960" s="2">
        <f ca="1">表格1[[#This Row],[第3年]]*(1+_xlfn.NORM.INV(RAND(),平均報酬率,平均標準差))</f>
        <v>154.72723468553659</v>
      </c>
      <c r="G960" s="2">
        <f ca="1">表格1[[#This Row],[第4年]]*(1+_xlfn.NORM.INV(RAND(),平均報酬率,平均標準差))</f>
        <v>173.54881997883066</v>
      </c>
      <c r="H960" s="2">
        <f ca="1">表格1[[#This Row],[第5年]]*(1+_xlfn.NORM.INV(RAND(),平均報酬率,平均標準差))</f>
        <v>175.653160619788</v>
      </c>
      <c r="I960" s="2">
        <f ca="1">表格1[[#This Row],[第6年]]*(1+_xlfn.NORM.INV(RAND(),平均報酬率,平均標準差))</f>
        <v>211.5786313381428</v>
      </c>
      <c r="J960" s="2">
        <f ca="1">表格1[[#This Row],[第7年]]*(1+_xlfn.NORM.INV(RAND(),平均報酬率,平均標準差))</f>
        <v>210.97576058812584</v>
      </c>
      <c r="K960" s="2">
        <f ca="1">表格1[[#This Row],[第8年]]*(1+_xlfn.NORM.INV(RAND(),平均報酬率,平均標準差))</f>
        <v>223.07507775300849</v>
      </c>
      <c r="L960" s="2">
        <f ca="1">表格1[[#This Row],[第9年]]*(1+_xlfn.NORM.INV(RAND(),平均報酬率,平均標準差))</f>
        <v>218.01733599656515</v>
      </c>
    </row>
    <row r="961" spans="1:12" x14ac:dyDescent="0.25">
      <c r="A961" s="1">
        <v>933</v>
      </c>
      <c r="B961" s="1">
        <f t="shared" si="14"/>
        <v>100</v>
      </c>
      <c r="C961" s="2">
        <f ca="1">表格1[[#This Row],[期初]]*(1+_xlfn.NORM.INV(RAND(),平均報酬率,平均標準差))</f>
        <v>109.84373883041607</v>
      </c>
      <c r="D961" s="2">
        <f ca="1">表格1[[#This Row],[第1年]]*(1+_xlfn.NORM.INV(RAND(),平均報酬率,平均標準差))</f>
        <v>109.65202329924408</v>
      </c>
      <c r="E961" s="2">
        <f ca="1">表格1[[#This Row],[第2年]]*(1+_xlfn.NORM.INV(RAND(),平均報酬率,平均標準差))</f>
        <v>115.18518367583235</v>
      </c>
      <c r="F961" s="2">
        <f ca="1">表格1[[#This Row],[第3年]]*(1+_xlfn.NORM.INV(RAND(),平均報酬率,平均標準差))</f>
        <v>121.22955350604489</v>
      </c>
      <c r="G961" s="2">
        <f ca="1">表格1[[#This Row],[第4年]]*(1+_xlfn.NORM.INV(RAND(),平均報酬率,平均標準差))</f>
        <v>138.75276739185173</v>
      </c>
      <c r="H961" s="2">
        <f ca="1">表格1[[#This Row],[第5年]]*(1+_xlfn.NORM.INV(RAND(),平均報酬率,平均標準差))</f>
        <v>137.63333925885823</v>
      </c>
      <c r="I961" s="2">
        <f ca="1">表格1[[#This Row],[第6年]]*(1+_xlfn.NORM.INV(RAND(),平均報酬率,平均標準差))</f>
        <v>148.16796459351934</v>
      </c>
      <c r="J961" s="2">
        <f ca="1">表格1[[#This Row],[第7年]]*(1+_xlfn.NORM.INV(RAND(),平均報酬率,平均標準差))</f>
        <v>163.52876704431509</v>
      </c>
      <c r="K961" s="2">
        <f ca="1">表格1[[#This Row],[第8年]]*(1+_xlfn.NORM.INV(RAND(),平均報酬率,平均標準差))</f>
        <v>163.29194878214349</v>
      </c>
      <c r="L961" s="2">
        <f ca="1">表格1[[#This Row],[第9年]]*(1+_xlfn.NORM.INV(RAND(),平均報酬率,平均標準差))</f>
        <v>176.74958951039849</v>
      </c>
    </row>
    <row r="962" spans="1:12" x14ac:dyDescent="0.25">
      <c r="A962" s="1">
        <v>934</v>
      </c>
      <c r="B962" s="1">
        <f t="shared" si="14"/>
        <v>100</v>
      </c>
      <c r="C962" s="2">
        <f ca="1">表格1[[#This Row],[期初]]*(1+_xlfn.NORM.INV(RAND(),平均報酬率,平均標準差))</f>
        <v>117.97318030187975</v>
      </c>
      <c r="D962" s="2">
        <f ca="1">表格1[[#This Row],[第1年]]*(1+_xlfn.NORM.INV(RAND(),平均報酬率,平均標準差))</f>
        <v>126.71294209237438</v>
      </c>
      <c r="E962" s="2">
        <f ca="1">表格1[[#This Row],[第2年]]*(1+_xlfn.NORM.INV(RAND(),平均報酬率,平均標準差))</f>
        <v>136.93500416746323</v>
      </c>
      <c r="F962" s="2">
        <f ca="1">表格1[[#This Row],[第3年]]*(1+_xlfn.NORM.INV(RAND(),平均報酬率,平均標準差))</f>
        <v>150.80543707311287</v>
      </c>
      <c r="G962" s="2">
        <f ca="1">表格1[[#This Row],[第4年]]*(1+_xlfn.NORM.INV(RAND(),平均報酬率,平均標準差))</f>
        <v>162.07802355898338</v>
      </c>
      <c r="H962" s="2">
        <f ca="1">表格1[[#This Row],[第5年]]*(1+_xlfn.NORM.INV(RAND(),平均報酬率,平均標準差))</f>
        <v>173.88433920058708</v>
      </c>
      <c r="I962" s="2">
        <f ca="1">表格1[[#This Row],[第6年]]*(1+_xlfn.NORM.INV(RAND(),平均報酬率,平均標準差))</f>
        <v>185.04325999865281</v>
      </c>
      <c r="J962" s="2">
        <f ca="1">表格1[[#This Row],[第7年]]*(1+_xlfn.NORM.INV(RAND(),平均報酬率,平均標準差))</f>
        <v>202.61003016994169</v>
      </c>
      <c r="K962" s="2">
        <f ca="1">表格1[[#This Row],[第8年]]*(1+_xlfn.NORM.INV(RAND(),平均報酬率,平均標準差))</f>
        <v>212.38207464858758</v>
      </c>
      <c r="L962" s="2">
        <f ca="1">表格1[[#This Row],[第9年]]*(1+_xlfn.NORM.INV(RAND(),平均報酬率,平均標準差))</f>
        <v>227.99913854302361</v>
      </c>
    </row>
    <row r="963" spans="1:12" x14ac:dyDescent="0.25">
      <c r="A963" s="1">
        <v>935</v>
      </c>
      <c r="B963" s="1">
        <f t="shared" si="14"/>
        <v>100</v>
      </c>
      <c r="C963" s="2">
        <f ca="1">表格1[[#This Row],[期初]]*(1+_xlfn.NORM.INV(RAND(),平均報酬率,平均標準差))</f>
        <v>100.52345052183782</v>
      </c>
      <c r="D963" s="2">
        <f ca="1">表格1[[#This Row],[第1年]]*(1+_xlfn.NORM.INV(RAND(),平均報酬率,平均標準差))</f>
        <v>110.41390555957213</v>
      </c>
      <c r="E963" s="2">
        <f ca="1">表格1[[#This Row],[第2年]]*(1+_xlfn.NORM.INV(RAND(),平均報酬率,平均標準差))</f>
        <v>129.54797216097336</v>
      </c>
      <c r="F963" s="2">
        <f ca="1">表格1[[#This Row],[第3年]]*(1+_xlfn.NORM.INV(RAND(),平均報酬率,平均標準差))</f>
        <v>148.78684866908139</v>
      </c>
      <c r="G963" s="2">
        <f ca="1">表格1[[#This Row],[第4年]]*(1+_xlfn.NORM.INV(RAND(),平均報酬率,平均標準差))</f>
        <v>164.43707753334922</v>
      </c>
      <c r="H963" s="2">
        <f ca="1">表格1[[#This Row],[第5年]]*(1+_xlfn.NORM.INV(RAND(),平均報酬率,平均標準差))</f>
        <v>168.70363766025196</v>
      </c>
      <c r="I963" s="2">
        <f ca="1">表格1[[#This Row],[第6年]]*(1+_xlfn.NORM.INV(RAND(),平均報酬率,平均標準差))</f>
        <v>177.04419424249051</v>
      </c>
      <c r="J963" s="2">
        <f ca="1">表格1[[#This Row],[第7年]]*(1+_xlfn.NORM.INV(RAND(),平均報酬率,平均標準差))</f>
        <v>186.31787981970734</v>
      </c>
      <c r="K963" s="2">
        <f ca="1">表格1[[#This Row],[第8年]]*(1+_xlfn.NORM.INV(RAND(),平均報酬率,平均標準差))</f>
        <v>191.53378034646767</v>
      </c>
      <c r="L963" s="2">
        <f ca="1">表格1[[#This Row],[第9年]]*(1+_xlfn.NORM.INV(RAND(),平均報酬率,平均標準差))</f>
        <v>203.21973684818764</v>
      </c>
    </row>
    <row r="964" spans="1:12" x14ac:dyDescent="0.25">
      <c r="A964" s="1">
        <v>936</v>
      </c>
      <c r="B964" s="1">
        <f t="shared" si="14"/>
        <v>100</v>
      </c>
      <c r="C964" s="2">
        <f ca="1">表格1[[#This Row],[期初]]*(1+_xlfn.NORM.INV(RAND(),平均報酬率,平均標準差))</f>
        <v>108.63383959409845</v>
      </c>
      <c r="D964" s="2">
        <f ca="1">表格1[[#This Row],[第1年]]*(1+_xlfn.NORM.INV(RAND(),平均報酬率,平均標準差))</f>
        <v>126.89806775415043</v>
      </c>
      <c r="E964" s="2">
        <f ca="1">表格1[[#This Row],[第2年]]*(1+_xlfn.NORM.INV(RAND(),平均報酬率,平均標準差))</f>
        <v>132.09429826201978</v>
      </c>
      <c r="F964" s="2">
        <f ca="1">表格1[[#This Row],[第3年]]*(1+_xlfn.NORM.INV(RAND(),平均報酬率,平均標準差))</f>
        <v>141.49315626827052</v>
      </c>
      <c r="G964" s="2">
        <f ca="1">表格1[[#This Row],[第4年]]*(1+_xlfn.NORM.INV(RAND(),平均報酬率,平均標準差))</f>
        <v>173.61638660847493</v>
      </c>
      <c r="H964" s="2">
        <f ca="1">表格1[[#This Row],[第5年]]*(1+_xlfn.NORM.INV(RAND(),平均報酬率,平均標準差))</f>
        <v>189.59697140464016</v>
      </c>
      <c r="I964" s="2">
        <f ca="1">表格1[[#This Row],[第6年]]*(1+_xlfn.NORM.INV(RAND(),平均報酬率,平均標準差))</f>
        <v>198.96137025818561</v>
      </c>
      <c r="J964" s="2">
        <f ca="1">表格1[[#This Row],[第7年]]*(1+_xlfn.NORM.INV(RAND(),平均報酬率,平均標準差))</f>
        <v>217.75675263141</v>
      </c>
      <c r="K964" s="2">
        <f ca="1">表格1[[#This Row],[第8年]]*(1+_xlfn.NORM.INV(RAND(),平均報酬率,平均標準差))</f>
        <v>220.62554135480107</v>
      </c>
      <c r="L964" s="2">
        <f ca="1">表格1[[#This Row],[第9年]]*(1+_xlfn.NORM.INV(RAND(),平均報酬率,平均標準差))</f>
        <v>247.64931702304764</v>
      </c>
    </row>
    <row r="965" spans="1:12" x14ac:dyDescent="0.25">
      <c r="A965" s="1">
        <v>937</v>
      </c>
      <c r="B965" s="1">
        <f t="shared" si="14"/>
        <v>100</v>
      </c>
      <c r="C965" s="2">
        <f ca="1">表格1[[#This Row],[期初]]*(1+_xlfn.NORM.INV(RAND(),平均報酬率,平均標準差))</f>
        <v>102.01644330790513</v>
      </c>
      <c r="D965" s="2">
        <f ca="1">表格1[[#This Row],[第1年]]*(1+_xlfn.NORM.INV(RAND(),平均報酬率,平均標準差))</f>
        <v>108.20933803390103</v>
      </c>
      <c r="E965" s="2">
        <f ca="1">表格1[[#This Row],[第2年]]*(1+_xlfn.NORM.INV(RAND(),平均報酬率,平均標準差))</f>
        <v>124.18369474464275</v>
      </c>
      <c r="F965" s="2">
        <f ca="1">表格1[[#This Row],[第3年]]*(1+_xlfn.NORM.INV(RAND(),平均報酬率,平均標準差))</f>
        <v>124.13713672010699</v>
      </c>
      <c r="G965" s="2">
        <f ca="1">表格1[[#This Row],[第4年]]*(1+_xlfn.NORM.INV(RAND(),平均報酬率,平均標準差))</f>
        <v>135.15053660966888</v>
      </c>
      <c r="H965" s="2">
        <f ca="1">表格1[[#This Row],[第5年]]*(1+_xlfn.NORM.INV(RAND(),平均報酬率,平均標準差))</f>
        <v>140.80328686675313</v>
      </c>
      <c r="I965" s="2">
        <f ca="1">表格1[[#This Row],[第6年]]*(1+_xlfn.NORM.INV(RAND(),平均報酬率,平均標準差))</f>
        <v>159.13481230333011</v>
      </c>
      <c r="J965" s="2">
        <f ca="1">表格1[[#This Row],[第7年]]*(1+_xlfn.NORM.INV(RAND(),平均報酬率,平均標準差))</f>
        <v>167.44212822784837</v>
      </c>
      <c r="K965" s="2">
        <f ca="1">表格1[[#This Row],[第8年]]*(1+_xlfn.NORM.INV(RAND(),平均報酬率,平均標準差))</f>
        <v>197.29141205041697</v>
      </c>
      <c r="L965" s="2">
        <f ca="1">表格1[[#This Row],[第9年]]*(1+_xlfn.NORM.INV(RAND(),平均報酬率,平均標準差))</f>
        <v>204.50528719301516</v>
      </c>
    </row>
    <row r="966" spans="1:12" x14ac:dyDescent="0.25">
      <c r="A966" s="1">
        <v>938</v>
      </c>
      <c r="B966" s="1">
        <f t="shared" si="14"/>
        <v>100</v>
      </c>
      <c r="C966" s="2">
        <f ca="1">表格1[[#This Row],[期初]]*(1+_xlfn.NORM.INV(RAND(),平均報酬率,平均標準差))</f>
        <v>104.39282117363378</v>
      </c>
      <c r="D966" s="2">
        <f ca="1">表格1[[#This Row],[第1年]]*(1+_xlfn.NORM.INV(RAND(),平均報酬率,平均標準差))</f>
        <v>123.19126603532096</v>
      </c>
      <c r="E966" s="2">
        <f ca="1">表格1[[#This Row],[第2年]]*(1+_xlfn.NORM.INV(RAND(),平均報酬率,平均標準差))</f>
        <v>131.59061396947229</v>
      </c>
      <c r="F966" s="2">
        <f ca="1">表格1[[#This Row],[第3年]]*(1+_xlfn.NORM.INV(RAND(),平均報酬率,平均標準差))</f>
        <v>147.39459400520872</v>
      </c>
      <c r="G966" s="2">
        <f ca="1">表格1[[#This Row],[第4年]]*(1+_xlfn.NORM.INV(RAND(),平均報酬率,平均標準差))</f>
        <v>161.35067391751582</v>
      </c>
      <c r="H966" s="2">
        <f ca="1">表格1[[#This Row],[第5年]]*(1+_xlfn.NORM.INV(RAND(),平均報酬率,平均標準差))</f>
        <v>181.71299165574297</v>
      </c>
      <c r="I966" s="2">
        <f ca="1">表格1[[#This Row],[第6年]]*(1+_xlfn.NORM.INV(RAND(),平均報酬率,平均標準差))</f>
        <v>193.9907328447986</v>
      </c>
      <c r="J966" s="2">
        <f ca="1">表格1[[#This Row],[第7年]]*(1+_xlfn.NORM.INV(RAND(),平均報酬率,平均標準差))</f>
        <v>194.26695333924934</v>
      </c>
      <c r="K966" s="2">
        <f ca="1">表格1[[#This Row],[第8年]]*(1+_xlfn.NORM.INV(RAND(),平均報酬率,平均標準差))</f>
        <v>191.44184800827139</v>
      </c>
      <c r="L966" s="2">
        <f ca="1">表格1[[#This Row],[第9年]]*(1+_xlfn.NORM.INV(RAND(),平均報酬率,平均標準差))</f>
        <v>213.50862851647318</v>
      </c>
    </row>
    <row r="967" spans="1:12" x14ac:dyDescent="0.25">
      <c r="A967" s="1">
        <v>939</v>
      </c>
      <c r="B967" s="1">
        <f t="shared" si="14"/>
        <v>100</v>
      </c>
      <c r="C967" s="2">
        <f ca="1">表格1[[#This Row],[期初]]*(1+_xlfn.NORM.INV(RAND(),平均報酬率,平均標準差))</f>
        <v>101.88776117517007</v>
      </c>
      <c r="D967" s="2">
        <f ca="1">表格1[[#This Row],[第1年]]*(1+_xlfn.NORM.INV(RAND(),平均報酬率,平均標準差))</f>
        <v>115.58742587066963</v>
      </c>
      <c r="E967" s="2">
        <f ca="1">表格1[[#This Row],[第2年]]*(1+_xlfn.NORM.INV(RAND(),平均報酬率,平均標準差))</f>
        <v>117.10177703439791</v>
      </c>
      <c r="F967" s="2">
        <f ca="1">表格1[[#This Row],[第3年]]*(1+_xlfn.NORM.INV(RAND(),平均報酬率,平均標準差))</f>
        <v>124.07220685732393</v>
      </c>
      <c r="G967" s="2">
        <f ca="1">表格1[[#This Row],[第4年]]*(1+_xlfn.NORM.INV(RAND(),平均報酬率,平均標準差))</f>
        <v>136.93051739217194</v>
      </c>
      <c r="H967" s="2">
        <f ca="1">表格1[[#This Row],[第5年]]*(1+_xlfn.NORM.INV(RAND(),平均報酬率,平均標準差))</f>
        <v>135.96695722672038</v>
      </c>
      <c r="I967" s="2">
        <f ca="1">表格1[[#This Row],[第6年]]*(1+_xlfn.NORM.INV(RAND(),平均報酬率,平均標準差))</f>
        <v>151.22764378001509</v>
      </c>
      <c r="J967" s="2">
        <f ca="1">表格1[[#This Row],[第7年]]*(1+_xlfn.NORM.INV(RAND(),平均報酬率,平均標準差))</f>
        <v>163.97129953551311</v>
      </c>
      <c r="K967" s="2">
        <f ca="1">表格1[[#This Row],[第8年]]*(1+_xlfn.NORM.INV(RAND(),平均報酬率,平均標準差))</f>
        <v>168.33539538196953</v>
      </c>
      <c r="L967" s="2">
        <f ca="1">表格1[[#This Row],[第9年]]*(1+_xlfn.NORM.INV(RAND(),平均報酬率,平均標準差))</f>
        <v>191.35047660778866</v>
      </c>
    </row>
    <row r="968" spans="1:12" x14ac:dyDescent="0.25">
      <c r="A968" s="1">
        <v>940</v>
      </c>
      <c r="B968" s="1">
        <f t="shared" si="14"/>
        <v>100</v>
      </c>
      <c r="C968" s="2">
        <f ca="1">表格1[[#This Row],[期初]]*(1+_xlfn.NORM.INV(RAND(),平均報酬率,平均標準差))</f>
        <v>110.73778564358483</v>
      </c>
      <c r="D968" s="2">
        <f ca="1">表格1[[#This Row],[第1年]]*(1+_xlfn.NORM.INV(RAND(),平均報酬率,平均標準差))</f>
        <v>115.84041192188162</v>
      </c>
      <c r="E968" s="2">
        <f ca="1">表格1[[#This Row],[第2年]]*(1+_xlfn.NORM.INV(RAND(),平均報酬率,平均標準差))</f>
        <v>124.74334114365902</v>
      </c>
      <c r="F968" s="2">
        <f ca="1">表格1[[#This Row],[第3年]]*(1+_xlfn.NORM.INV(RAND(),平均報酬率,平均標準差))</f>
        <v>145.73590923621495</v>
      </c>
      <c r="G968" s="2">
        <f ca="1">表格1[[#This Row],[第4年]]*(1+_xlfn.NORM.INV(RAND(),平均報酬率,平均標準差))</f>
        <v>160.03495935745897</v>
      </c>
      <c r="H968" s="2">
        <f ca="1">表格1[[#This Row],[第5年]]*(1+_xlfn.NORM.INV(RAND(),平均報酬率,平均標準差))</f>
        <v>183.25720673427472</v>
      </c>
      <c r="I968" s="2">
        <f ca="1">表格1[[#This Row],[第6年]]*(1+_xlfn.NORM.INV(RAND(),平均報酬率,平均標準差))</f>
        <v>193.25763750305146</v>
      </c>
      <c r="J968" s="2">
        <f ca="1">表格1[[#This Row],[第7年]]*(1+_xlfn.NORM.INV(RAND(),平均報酬率,平均標準差))</f>
        <v>218.19688609497231</v>
      </c>
      <c r="K968" s="2">
        <f ca="1">表格1[[#This Row],[第8年]]*(1+_xlfn.NORM.INV(RAND(),平均報酬率,平均標準差))</f>
        <v>234.79879363919116</v>
      </c>
      <c r="L968" s="2">
        <f ca="1">表格1[[#This Row],[第9年]]*(1+_xlfn.NORM.INV(RAND(),平均報酬率,平均標準差))</f>
        <v>249.87003341974497</v>
      </c>
    </row>
    <row r="969" spans="1:12" x14ac:dyDescent="0.25">
      <c r="A969" s="1">
        <v>941</v>
      </c>
      <c r="B969" s="1">
        <f t="shared" si="14"/>
        <v>100</v>
      </c>
      <c r="C969" s="2">
        <f ca="1">表格1[[#This Row],[期初]]*(1+_xlfn.NORM.INV(RAND(),平均報酬率,平均標準差))</f>
        <v>102.01923737817633</v>
      </c>
      <c r="D969" s="2">
        <f ca="1">表格1[[#This Row],[第1年]]*(1+_xlfn.NORM.INV(RAND(),平均報酬率,平均標準差))</f>
        <v>109.27004544403881</v>
      </c>
      <c r="E969" s="2">
        <f ca="1">表格1[[#This Row],[第2年]]*(1+_xlfn.NORM.INV(RAND(),平均報酬率,平均標準差))</f>
        <v>115.9393449853403</v>
      </c>
      <c r="F969" s="2">
        <f ca="1">表格1[[#This Row],[第3年]]*(1+_xlfn.NORM.INV(RAND(),平均報酬率,平均標準差))</f>
        <v>106.10363477694271</v>
      </c>
      <c r="G969" s="2">
        <f ca="1">表格1[[#This Row],[第4年]]*(1+_xlfn.NORM.INV(RAND(),平均報酬率,平均標準差))</f>
        <v>114.59772155926596</v>
      </c>
      <c r="H969" s="2">
        <f ca="1">表格1[[#This Row],[第5年]]*(1+_xlfn.NORM.INV(RAND(),平均報酬率,平均標準差))</f>
        <v>113.27024231155669</v>
      </c>
      <c r="I969" s="2">
        <f ca="1">表格1[[#This Row],[第6年]]*(1+_xlfn.NORM.INV(RAND(),平均報酬率,平均標準差))</f>
        <v>118.74621896394038</v>
      </c>
      <c r="J969" s="2">
        <f ca="1">表格1[[#This Row],[第7年]]*(1+_xlfn.NORM.INV(RAND(),平均報酬率,平均標準差))</f>
        <v>127.43524811297257</v>
      </c>
      <c r="K969" s="2">
        <f ca="1">表格1[[#This Row],[第8年]]*(1+_xlfn.NORM.INV(RAND(),平均報酬率,平均標準差))</f>
        <v>151.90319943214078</v>
      </c>
      <c r="L969" s="2">
        <f ca="1">表格1[[#This Row],[第9年]]*(1+_xlfn.NORM.INV(RAND(),平均報酬率,平均標準差))</f>
        <v>157.39958600501407</v>
      </c>
    </row>
    <row r="970" spans="1:12" x14ac:dyDescent="0.25">
      <c r="A970" s="1">
        <v>942</v>
      </c>
      <c r="B970" s="1">
        <f t="shared" si="14"/>
        <v>100</v>
      </c>
      <c r="C970" s="2">
        <f ca="1">表格1[[#This Row],[期初]]*(1+_xlfn.NORM.INV(RAND(),平均報酬率,平均標準差))</f>
        <v>100.40653961034349</v>
      </c>
      <c r="D970" s="2">
        <f ca="1">表格1[[#This Row],[第1年]]*(1+_xlfn.NORM.INV(RAND(),平均報酬率,平均標準差))</f>
        <v>105.35973887111408</v>
      </c>
      <c r="E970" s="2">
        <f ca="1">表格1[[#This Row],[第2年]]*(1+_xlfn.NORM.INV(RAND(),平均報酬率,平均標準差))</f>
        <v>115.99669333871533</v>
      </c>
      <c r="F970" s="2">
        <f ca="1">表格1[[#This Row],[第3年]]*(1+_xlfn.NORM.INV(RAND(),平均報酬率,平均標準差))</f>
        <v>118.69999615118478</v>
      </c>
      <c r="G970" s="2">
        <f ca="1">表格1[[#This Row],[第4年]]*(1+_xlfn.NORM.INV(RAND(),平均報酬率,平均標準差))</f>
        <v>130.16562043143333</v>
      </c>
      <c r="H970" s="2">
        <f ca="1">表格1[[#This Row],[第5年]]*(1+_xlfn.NORM.INV(RAND(),平均報酬率,平均標準差))</f>
        <v>139.55456747566626</v>
      </c>
      <c r="I970" s="2">
        <f ca="1">表格1[[#This Row],[第6年]]*(1+_xlfn.NORM.INV(RAND(),平均報酬率,平均標準差))</f>
        <v>142.72300894973128</v>
      </c>
      <c r="J970" s="2">
        <f ca="1">表格1[[#This Row],[第7年]]*(1+_xlfn.NORM.INV(RAND(),平均報酬率,平均標準差))</f>
        <v>160.73748618804288</v>
      </c>
      <c r="K970" s="2">
        <f ca="1">表格1[[#This Row],[第8年]]*(1+_xlfn.NORM.INV(RAND(),平均報酬率,平均標準差))</f>
        <v>173.92032009651572</v>
      </c>
      <c r="L970" s="2">
        <f ca="1">表格1[[#This Row],[第9年]]*(1+_xlfn.NORM.INV(RAND(),平均報酬率,平均標準差))</f>
        <v>203.02674021192689</v>
      </c>
    </row>
    <row r="971" spans="1:12" x14ac:dyDescent="0.25">
      <c r="A971" s="1">
        <v>943</v>
      </c>
      <c r="B971" s="1">
        <f t="shared" si="14"/>
        <v>100</v>
      </c>
      <c r="C971" s="2">
        <f ca="1">表格1[[#This Row],[期初]]*(1+_xlfn.NORM.INV(RAND(),平均報酬率,平均標準差))</f>
        <v>103.52464938095405</v>
      </c>
      <c r="D971" s="2">
        <f ca="1">表格1[[#This Row],[第1年]]*(1+_xlfn.NORM.INV(RAND(),平均報酬率,平均標準差))</f>
        <v>109.23126688219047</v>
      </c>
      <c r="E971" s="2">
        <f ca="1">表格1[[#This Row],[第2年]]*(1+_xlfn.NORM.INV(RAND(),平均報酬率,平均標準差))</f>
        <v>109.9656475075906</v>
      </c>
      <c r="F971" s="2">
        <f ca="1">表格1[[#This Row],[第3年]]*(1+_xlfn.NORM.INV(RAND(),平均報酬率,平均標準差))</f>
        <v>118.89297682897239</v>
      </c>
      <c r="G971" s="2">
        <f ca="1">表格1[[#This Row],[第4年]]*(1+_xlfn.NORM.INV(RAND(),平均報酬率,平均標準差))</f>
        <v>135.10056945125697</v>
      </c>
      <c r="H971" s="2">
        <f ca="1">表格1[[#This Row],[第5年]]*(1+_xlfn.NORM.INV(RAND(),平均報酬率,平均標準差))</f>
        <v>146.91382316450657</v>
      </c>
      <c r="I971" s="2">
        <f ca="1">表格1[[#This Row],[第6年]]*(1+_xlfn.NORM.INV(RAND(),平均報酬率,平均標準差))</f>
        <v>154.46605462486323</v>
      </c>
      <c r="J971" s="2">
        <f ca="1">表格1[[#This Row],[第7年]]*(1+_xlfn.NORM.INV(RAND(),平均報酬率,平均標準差))</f>
        <v>155.3830890893241</v>
      </c>
      <c r="K971" s="2">
        <f ca="1">表格1[[#This Row],[第8年]]*(1+_xlfn.NORM.INV(RAND(),平均報酬率,平均標準差))</f>
        <v>170.04258393657429</v>
      </c>
      <c r="L971" s="2">
        <f ca="1">表格1[[#This Row],[第9年]]*(1+_xlfn.NORM.INV(RAND(),平均報酬率,平均標準差))</f>
        <v>162.99371372116235</v>
      </c>
    </row>
    <row r="972" spans="1:12" x14ac:dyDescent="0.25">
      <c r="A972" s="1">
        <v>944</v>
      </c>
      <c r="B972" s="1">
        <f t="shared" si="14"/>
        <v>100</v>
      </c>
      <c r="C972" s="2">
        <f ca="1">表格1[[#This Row],[期初]]*(1+_xlfn.NORM.INV(RAND(),平均報酬率,平均標準差))</f>
        <v>107.63961036588839</v>
      </c>
      <c r="D972" s="2">
        <f ca="1">表格1[[#This Row],[第1年]]*(1+_xlfn.NORM.INV(RAND(),平均報酬率,平均標準差))</f>
        <v>115.43310536583989</v>
      </c>
      <c r="E972" s="2">
        <f ca="1">表格1[[#This Row],[第2年]]*(1+_xlfn.NORM.INV(RAND(),平均報酬率,平均標準差))</f>
        <v>127.29130795982795</v>
      </c>
      <c r="F972" s="2">
        <f ca="1">表格1[[#This Row],[第3年]]*(1+_xlfn.NORM.INV(RAND(),平均報酬率,平均標準差))</f>
        <v>129.17936257696945</v>
      </c>
      <c r="G972" s="2">
        <f ca="1">表格1[[#This Row],[第4年]]*(1+_xlfn.NORM.INV(RAND(),平均報酬率,平均標準差))</f>
        <v>139.04051297807339</v>
      </c>
      <c r="H972" s="2">
        <f ca="1">表格1[[#This Row],[第5年]]*(1+_xlfn.NORM.INV(RAND(),平均報酬率,平均標準差))</f>
        <v>151.40402377481837</v>
      </c>
      <c r="I972" s="2">
        <f ca="1">表格1[[#This Row],[第6年]]*(1+_xlfn.NORM.INV(RAND(),平均報酬率,平均標準差))</f>
        <v>168.75202051554044</v>
      </c>
      <c r="J972" s="2">
        <f ca="1">表格1[[#This Row],[第7年]]*(1+_xlfn.NORM.INV(RAND(),平均報酬率,平均標準差))</f>
        <v>176.31592628007377</v>
      </c>
      <c r="K972" s="2">
        <f ca="1">表格1[[#This Row],[第8年]]*(1+_xlfn.NORM.INV(RAND(),平均報酬率,平均標準差))</f>
        <v>181.35723528034359</v>
      </c>
      <c r="L972" s="2">
        <f ca="1">表格1[[#This Row],[第9年]]*(1+_xlfn.NORM.INV(RAND(),平均報酬率,平均標準差))</f>
        <v>190.5588989139504</v>
      </c>
    </row>
    <row r="973" spans="1:12" x14ac:dyDescent="0.25">
      <c r="A973" s="1">
        <v>945</v>
      </c>
      <c r="B973" s="1">
        <f t="shared" si="14"/>
        <v>100</v>
      </c>
      <c r="C973" s="2">
        <f ca="1">表格1[[#This Row],[期初]]*(1+_xlfn.NORM.INV(RAND(),平均報酬率,平均標準差))</f>
        <v>99.916826946095739</v>
      </c>
      <c r="D973" s="2">
        <f ca="1">表格1[[#This Row],[第1年]]*(1+_xlfn.NORM.INV(RAND(),平均報酬率,平均標準差))</f>
        <v>111.70385444861368</v>
      </c>
      <c r="E973" s="2">
        <f ca="1">表格1[[#This Row],[第2年]]*(1+_xlfn.NORM.INV(RAND(),平均報酬率,平均標準差))</f>
        <v>119.20279343555794</v>
      </c>
      <c r="F973" s="2">
        <f ca="1">表格1[[#This Row],[第3年]]*(1+_xlfn.NORM.INV(RAND(),平均報酬率,平均標準差))</f>
        <v>136.98543641096293</v>
      </c>
      <c r="G973" s="2">
        <f ca="1">表格1[[#This Row],[第4年]]*(1+_xlfn.NORM.INV(RAND(),平均報酬率,平均標準差))</f>
        <v>150.60218330696333</v>
      </c>
      <c r="H973" s="2">
        <f ca="1">表格1[[#This Row],[第5年]]*(1+_xlfn.NORM.INV(RAND(),平均報酬率,平均標準差))</f>
        <v>158.59822196275434</v>
      </c>
      <c r="I973" s="2">
        <f ca="1">表格1[[#This Row],[第6年]]*(1+_xlfn.NORM.INV(RAND(),平均報酬率,平均標準差))</f>
        <v>167.07528962302592</v>
      </c>
      <c r="J973" s="2">
        <f ca="1">表格1[[#This Row],[第7年]]*(1+_xlfn.NORM.INV(RAND(),平均報酬率,平均標準差))</f>
        <v>181.17836456423123</v>
      </c>
      <c r="K973" s="2">
        <f ca="1">表格1[[#This Row],[第8年]]*(1+_xlfn.NORM.INV(RAND(),平均報酬率,平均標準差))</f>
        <v>195.32986000587599</v>
      </c>
      <c r="L973" s="2">
        <f ca="1">表格1[[#This Row],[第9年]]*(1+_xlfn.NORM.INV(RAND(),平均報酬率,平均標準差))</f>
        <v>216.53219570482844</v>
      </c>
    </row>
    <row r="974" spans="1:12" x14ac:dyDescent="0.25">
      <c r="A974" s="1">
        <v>946</v>
      </c>
      <c r="B974" s="1">
        <f t="shared" si="14"/>
        <v>100</v>
      </c>
      <c r="C974" s="2">
        <f ca="1">表格1[[#This Row],[期初]]*(1+_xlfn.NORM.INV(RAND(),平均報酬率,平均標準差))</f>
        <v>101.47133367424233</v>
      </c>
      <c r="D974" s="2">
        <f ca="1">表格1[[#This Row],[第1年]]*(1+_xlfn.NORM.INV(RAND(),平均報酬率,平均標準差))</f>
        <v>111.09211014319837</v>
      </c>
      <c r="E974" s="2">
        <f ca="1">表格1[[#This Row],[第2年]]*(1+_xlfn.NORM.INV(RAND(),平均報酬率,平均標準差))</f>
        <v>114.24596797698116</v>
      </c>
      <c r="F974" s="2">
        <f ca="1">表格1[[#This Row],[第3年]]*(1+_xlfn.NORM.INV(RAND(),平均報酬率,平均標準差))</f>
        <v>121.47388102950993</v>
      </c>
      <c r="G974" s="2">
        <f ca="1">表格1[[#This Row],[第4年]]*(1+_xlfn.NORM.INV(RAND(),平均報酬率,平均標準差))</f>
        <v>133.57889232314002</v>
      </c>
      <c r="H974" s="2">
        <f ca="1">表格1[[#This Row],[第5年]]*(1+_xlfn.NORM.INV(RAND(),平均報酬率,平均標準差))</f>
        <v>138.30604319884429</v>
      </c>
      <c r="I974" s="2">
        <f ca="1">表格1[[#This Row],[第6年]]*(1+_xlfn.NORM.INV(RAND(),平均報酬率,平均標準差))</f>
        <v>161.27225355813016</v>
      </c>
      <c r="J974" s="2">
        <f ca="1">表格1[[#This Row],[第7年]]*(1+_xlfn.NORM.INV(RAND(),平均報酬率,平均標準差))</f>
        <v>174.79305375032834</v>
      </c>
      <c r="K974" s="2">
        <f ca="1">表格1[[#This Row],[第8年]]*(1+_xlfn.NORM.INV(RAND(),平均報酬率,平均標準差))</f>
        <v>188.04869669617682</v>
      </c>
      <c r="L974" s="2">
        <f ca="1">表格1[[#This Row],[第9年]]*(1+_xlfn.NORM.INV(RAND(),平均報酬率,平均標準差))</f>
        <v>216.45838624123672</v>
      </c>
    </row>
    <row r="975" spans="1:12" x14ac:dyDescent="0.25">
      <c r="A975" s="1">
        <v>947</v>
      </c>
      <c r="B975" s="1">
        <f t="shared" si="14"/>
        <v>100</v>
      </c>
      <c r="C975" s="2">
        <f ca="1">表格1[[#This Row],[期初]]*(1+_xlfn.NORM.INV(RAND(),平均報酬率,平均標準差))</f>
        <v>108.78922090734537</v>
      </c>
      <c r="D975" s="2">
        <f ca="1">表格1[[#This Row],[第1年]]*(1+_xlfn.NORM.INV(RAND(),平均報酬率,平均標準差))</f>
        <v>110.54117547971769</v>
      </c>
      <c r="E975" s="2">
        <f ca="1">表格1[[#This Row],[第2年]]*(1+_xlfn.NORM.INV(RAND(),平均報酬率,平均標準差))</f>
        <v>117.71607506767975</v>
      </c>
      <c r="F975" s="2">
        <f ca="1">表格1[[#This Row],[第3年]]*(1+_xlfn.NORM.INV(RAND(),平均報酬率,平均標準差))</f>
        <v>120.87958480855262</v>
      </c>
      <c r="G975" s="2">
        <f ca="1">表格1[[#This Row],[第4年]]*(1+_xlfn.NORM.INV(RAND(),平均報酬率,平均標準差))</f>
        <v>122.07707413735341</v>
      </c>
      <c r="H975" s="2">
        <f ca="1">表格1[[#This Row],[第5年]]*(1+_xlfn.NORM.INV(RAND(),平均報酬率,平均標準差))</f>
        <v>125.23346182680545</v>
      </c>
      <c r="I975" s="2">
        <f ca="1">表格1[[#This Row],[第6年]]*(1+_xlfn.NORM.INV(RAND(),平均報酬率,平均標準差))</f>
        <v>127.73040152601178</v>
      </c>
      <c r="J975" s="2">
        <f ca="1">表格1[[#This Row],[第7年]]*(1+_xlfn.NORM.INV(RAND(),平均報酬率,平均標準差))</f>
        <v>152.44539747406171</v>
      </c>
      <c r="K975" s="2">
        <f ca="1">表格1[[#This Row],[第8年]]*(1+_xlfn.NORM.INV(RAND(),平均報酬率,平均標準差))</f>
        <v>160.60105301924077</v>
      </c>
      <c r="L975" s="2">
        <f ca="1">表格1[[#This Row],[第9年]]*(1+_xlfn.NORM.INV(RAND(),平均報酬率,平均標準差))</f>
        <v>177.6604502288823</v>
      </c>
    </row>
    <row r="976" spans="1:12" x14ac:dyDescent="0.25">
      <c r="A976" s="1">
        <v>948</v>
      </c>
      <c r="B976" s="1">
        <f t="shared" si="14"/>
        <v>100</v>
      </c>
      <c r="C976" s="2">
        <f ca="1">表格1[[#This Row],[期初]]*(1+_xlfn.NORM.INV(RAND(),平均報酬率,平均標準差))</f>
        <v>108.6996656956869</v>
      </c>
      <c r="D976" s="2">
        <f ca="1">表格1[[#This Row],[第1年]]*(1+_xlfn.NORM.INV(RAND(),平均報酬率,平均標準差))</f>
        <v>119.08582735818848</v>
      </c>
      <c r="E976" s="2">
        <f ca="1">表格1[[#This Row],[第2年]]*(1+_xlfn.NORM.INV(RAND(),平均報酬率,平均標準差))</f>
        <v>122.2783047035069</v>
      </c>
      <c r="F976" s="2">
        <f ca="1">表格1[[#This Row],[第3年]]*(1+_xlfn.NORM.INV(RAND(),平均報酬率,平均標準差))</f>
        <v>132.52731624038577</v>
      </c>
      <c r="G976" s="2">
        <f ca="1">表格1[[#This Row],[第4年]]*(1+_xlfn.NORM.INV(RAND(),平均報酬率,平均標準差))</f>
        <v>157.55603624688982</v>
      </c>
      <c r="H976" s="2">
        <f ca="1">表格1[[#This Row],[第5年]]*(1+_xlfn.NORM.INV(RAND(),平均報酬率,平均標準差))</f>
        <v>168.79342783442053</v>
      </c>
      <c r="I976" s="2">
        <f ca="1">表格1[[#This Row],[第6年]]*(1+_xlfn.NORM.INV(RAND(),平均報酬率,平均標準差))</f>
        <v>193.26921204314425</v>
      </c>
      <c r="J976" s="2">
        <f ca="1">表格1[[#This Row],[第7年]]*(1+_xlfn.NORM.INV(RAND(),平均報酬率,平均標準差))</f>
        <v>229.59873519386488</v>
      </c>
      <c r="K976" s="2">
        <f ca="1">表格1[[#This Row],[第8年]]*(1+_xlfn.NORM.INV(RAND(),平均報酬率,平均標準差))</f>
        <v>259.25391017463636</v>
      </c>
      <c r="L976" s="2">
        <f ca="1">表格1[[#This Row],[第9年]]*(1+_xlfn.NORM.INV(RAND(),平均報酬率,平均標準差))</f>
        <v>267.67717331926008</v>
      </c>
    </row>
    <row r="977" spans="1:12" x14ac:dyDescent="0.25">
      <c r="A977" s="1">
        <v>949</v>
      </c>
      <c r="B977" s="1">
        <f t="shared" si="14"/>
        <v>100</v>
      </c>
      <c r="C977" s="2">
        <f ca="1">表格1[[#This Row],[期初]]*(1+_xlfn.NORM.INV(RAND(),平均報酬率,平均標準差))</f>
        <v>109.70259229773589</v>
      </c>
      <c r="D977" s="2">
        <f ca="1">表格1[[#This Row],[第1年]]*(1+_xlfn.NORM.INV(RAND(),平均報酬率,平均標準差))</f>
        <v>116.34814999972298</v>
      </c>
      <c r="E977" s="2">
        <f ca="1">表格1[[#This Row],[第2年]]*(1+_xlfn.NORM.INV(RAND(),平均報酬率,平均標準差))</f>
        <v>136.41098944631037</v>
      </c>
      <c r="F977" s="2">
        <f ca="1">表格1[[#This Row],[第3年]]*(1+_xlfn.NORM.INV(RAND(),平均報酬率,平均標準差))</f>
        <v>163.88697087621981</v>
      </c>
      <c r="G977" s="2">
        <f ca="1">表格1[[#This Row],[第4年]]*(1+_xlfn.NORM.INV(RAND(),平均報酬率,平均標準差))</f>
        <v>174.91785213385882</v>
      </c>
      <c r="H977" s="2">
        <f ca="1">表格1[[#This Row],[第5年]]*(1+_xlfn.NORM.INV(RAND(),平均報酬率,平均標準差))</f>
        <v>175.85480689919123</v>
      </c>
      <c r="I977" s="2">
        <f ca="1">表格1[[#This Row],[第6年]]*(1+_xlfn.NORM.INV(RAND(),平均報酬率,平均標準差))</f>
        <v>187.77800147257213</v>
      </c>
      <c r="J977" s="2">
        <f ca="1">表格1[[#This Row],[第7年]]*(1+_xlfn.NORM.INV(RAND(),平均報酬率,平均標準差))</f>
        <v>197.65865500129701</v>
      </c>
      <c r="K977" s="2">
        <f ca="1">表格1[[#This Row],[第8年]]*(1+_xlfn.NORM.INV(RAND(),平均報酬率,平均標準差))</f>
        <v>209.24568268811504</v>
      </c>
      <c r="L977" s="2">
        <f ca="1">表格1[[#This Row],[第9年]]*(1+_xlfn.NORM.INV(RAND(),平均報酬率,平均標準差))</f>
        <v>215.55643620703691</v>
      </c>
    </row>
    <row r="978" spans="1:12" x14ac:dyDescent="0.25">
      <c r="A978" s="1">
        <v>950</v>
      </c>
      <c r="B978" s="1">
        <f t="shared" si="14"/>
        <v>100</v>
      </c>
      <c r="C978" s="2">
        <f ca="1">表格1[[#This Row],[期初]]*(1+_xlfn.NORM.INV(RAND(),平均報酬率,平均標準差))</f>
        <v>125.41021470139917</v>
      </c>
      <c r="D978" s="2">
        <f ca="1">表格1[[#This Row],[第1年]]*(1+_xlfn.NORM.INV(RAND(),平均報酬率,平均標準差))</f>
        <v>137.94488880215673</v>
      </c>
      <c r="E978" s="2">
        <f ca="1">表格1[[#This Row],[第2年]]*(1+_xlfn.NORM.INV(RAND(),平均報酬率,平均標準差))</f>
        <v>151.54089388944956</v>
      </c>
      <c r="F978" s="2">
        <f ca="1">表格1[[#This Row],[第3年]]*(1+_xlfn.NORM.INV(RAND(),平均報酬率,平均標準差))</f>
        <v>172.97653922532157</v>
      </c>
      <c r="G978" s="2">
        <f ca="1">表格1[[#This Row],[第4年]]*(1+_xlfn.NORM.INV(RAND(),平均報酬率,平均標準差))</f>
        <v>194.16192916263878</v>
      </c>
      <c r="H978" s="2">
        <f ca="1">表格1[[#This Row],[第5年]]*(1+_xlfn.NORM.INV(RAND(),平均報酬率,平均標準差))</f>
        <v>199.39717507431035</v>
      </c>
      <c r="I978" s="2">
        <f ca="1">表格1[[#This Row],[第6年]]*(1+_xlfn.NORM.INV(RAND(),平均報酬率,平均標準差))</f>
        <v>210.07593911255944</v>
      </c>
      <c r="J978" s="2">
        <f ca="1">表格1[[#This Row],[第7年]]*(1+_xlfn.NORM.INV(RAND(),平均報酬率,平均標準差))</f>
        <v>225.24916813028671</v>
      </c>
      <c r="K978" s="2">
        <f ca="1">表格1[[#This Row],[第8年]]*(1+_xlfn.NORM.INV(RAND(),平均報酬率,平均標準差))</f>
        <v>261.82185858565873</v>
      </c>
      <c r="L978" s="2">
        <f ca="1">表格1[[#This Row],[第9年]]*(1+_xlfn.NORM.INV(RAND(),平均報酬率,平均標準差))</f>
        <v>261.80116113770578</v>
      </c>
    </row>
    <row r="979" spans="1:12" x14ac:dyDescent="0.25">
      <c r="A979" s="1">
        <v>951</v>
      </c>
      <c r="B979" s="1">
        <f t="shared" si="14"/>
        <v>100</v>
      </c>
      <c r="C979" s="2">
        <f ca="1">表格1[[#This Row],[期初]]*(1+_xlfn.NORM.INV(RAND(),平均報酬率,平均標準差))</f>
        <v>111.60440438095726</v>
      </c>
      <c r="D979" s="2">
        <f ca="1">表格1[[#This Row],[第1年]]*(1+_xlfn.NORM.INV(RAND(),平均報酬率,平均標準差))</f>
        <v>118.39039508871208</v>
      </c>
      <c r="E979" s="2">
        <f ca="1">表格1[[#This Row],[第2年]]*(1+_xlfn.NORM.INV(RAND(),平均報酬率,平均標準差))</f>
        <v>137.05862999369245</v>
      </c>
      <c r="F979" s="2">
        <f ca="1">表格1[[#This Row],[第3年]]*(1+_xlfn.NORM.INV(RAND(),平均報酬率,平均標準差))</f>
        <v>153.48763282130682</v>
      </c>
      <c r="G979" s="2">
        <f ca="1">表格1[[#This Row],[第4年]]*(1+_xlfn.NORM.INV(RAND(),平均報酬率,平均標準差))</f>
        <v>174.37869451099456</v>
      </c>
      <c r="H979" s="2">
        <f ca="1">表格1[[#This Row],[第5年]]*(1+_xlfn.NORM.INV(RAND(),平均報酬率,平均標準差))</f>
        <v>182.69714533508204</v>
      </c>
      <c r="I979" s="2">
        <f ca="1">表格1[[#This Row],[第6年]]*(1+_xlfn.NORM.INV(RAND(),平均報酬率,平均標準差))</f>
        <v>207.53754422365529</v>
      </c>
      <c r="J979" s="2">
        <f ca="1">表格1[[#This Row],[第7年]]*(1+_xlfn.NORM.INV(RAND(),平均報酬率,平均標準差))</f>
        <v>234.28375560890973</v>
      </c>
      <c r="K979" s="2">
        <f ca="1">表格1[[#This Row],[第8年]]*(1+_xlfn.NORM.INV(RAND(),平均報酬率,平均標準差))</f>
        <v>241.28395867412101</v>
      </c>
      <c r="L979" s="2">
        <f ca="1">表格1[[#This Row],[第9年]]*(1+_xlfn.NORM.INV(RAND(),平均報酬率,平均標準差))</f>
        <v>270.97837841367328</v>
      </c>
    </row>
    <row r="980" spans="1:12" x14ac:dyDescent="0.25">
      <c r="A980" s="1">
        <v>952</v>
      </c>
      <c r="B980" s="1">
        <f t="shared" si="14"/>
        <v>100</v>
      </c>
      <c r="C980" s="2">
        <f ca="1">表格1[[#This Row],[期初]]*(1+_xlfn.NORM.INV(RAND(),平均報酬率,平均標準差))</f>
        <v>105.44536996673735</v>
      </c>
      <c r="D980" s="2">
        <f ca="1">表格1[[#This Row],[第1年]]*(1+_xlfn.NORM.INV(RAND(),平均報酬率,平均標準差))</f>
        <v>109.2095586370372</v>
      </c>
      <c r="E980" s="2">
        <f ca="1">表格1[[#This Row],[第2年]]*(1+_xlfn.NORM.INV(RAND(),平均報酬率,平均標準差))</f>
        <v>116.23512768479927</v>
      </c>
      <c r="F980" s="2">
        <f ca="1">表格1[[#This Row],[第3年]]*(1+_xlfn.NORM.INV(RAND(),平均報酬率,平均標準差))</f>
        <v>130.45706575246038</v>
      </c>
      <c r="G980" s="2">
        <f ca="1">表格1[[#This Row],[第4年]]*(1+_xlfn.NORM.INV(RAND(),平均報酬率,平均標準差))</f>
        <v>127.02732684558535</v>
      </c>
      <c r="H980" s="2">
        <f ca="1">表格1[[#This Row],[第5年]]*(1+_xlfn.NORM.INV(RAND(),平均報酬率,平均標準差))</f>
        <v>137.86050712096474</v>
      </c>
      <c r="I980" s="2">
        <f ca="1">表格1[[#This Row],[第6年]]*(1+_xlfn.NORM.INV(RAND(),平均報酬率,平均標準差))</f>
        <v>132.09036310986164</v>
      </c>
      <c r="J980" s="2">
        <f ca="1">表格1[[#This Row],[第7年]]*(1+_xlfn.NORM.INV(RAND(),平均報酬率,平均標準差))</f>
        <v>145.21103172897361</v>
      </c>
      <c r="K980" s="2">
        <f ca="1">表格1[[#This Row],[第8年]]*(1+_xlfn.NORM.INV(RAND(),平均報酬率,平均標準差))</f>
        <v>163.64263286036092</v>
      </c>
      <c r="L980" s="2">
        <f ca="1">表格1[[#This Row],[第9年]]*(1+_xlfn.NORM.INV(RAND(),平均報酬率,平均標準差))</f>
        <v>178.30291628432363</v>
      </c>
    </row>
    <row r="981" spans="1:12" x14ac:dyDescent="0.25">
      <c r="A981" s="1">
        <v>953</v>
      </c>
      <c r="B981" s="1">
        <f t="shared" si="14"/>
        <v>100</v>
      </c>
      <c r="C981" s="2">
        <f ca="1">表格1[[#This Row],[期初]]*(1+_xlfn.NORM.INV(RAND(),平均報酬率,平均標準差))</f>
        <v>110.7678102455012</v>
      </c>
      <c r="D981" s="2">
        <f ca="1">表格1[[#This Row],[第1年]]*(1+_xlfn.NORM.INV(RAND(),平均報酬率,平均標準差))</f>
        <v>114.32095179079626</v>
      </c>
      <c r="E981" s="2">
        <f ca="1">表格1[[#This Row],[第2年]]*(1+_xlfn.NORM.INV(RAND(),平均報酬率,平均標準差))</f>
        <v>133.70452401524776</v>
      </c>
      <c r="F981" s="2">
        <f ca="1">表格1[[#This Row],[第3年]]*(1+_xlfn.NORM.INV(RAND(),平均報酬率,平均標準差))</f>
        <v>142.14362353986257</v>
      </c>
      <c r="G981" s="2">
        <f ca="1">表格1[[#This Row],[第4年]]*(1+_xlfn.NORM.INV(RAND(),平均報酬率,平均標準差))</f>
        <v>152.86453473805645</v>
      </c>
      <c r="H981" s="2">
        <f ca="1">表格1[[#This Row],[第5年]]*(1+_xlfn.NORM.INV(RAND(),平均報酬率,平均標準差))</f>
        <v>150.10339904948279</v>
      </c>
      <c r="I981" s="2">
        <f ca="1">表格1[[#This Row],[第6年]]*(1+_xlfn.NORM.INV(RAND(),平均報酬率,平均標準差))</f>
        <v>159.87976083713167</v>
      </c>
      <c r="J981" s="2">
        <f ca="1">表格1[[#This Row],[第7年]]*(1+_xlfn.NORM.INV(RAND(),平均報酬率,平均標準差))</f>
        <v>180.22138839491438</v>
      </c>
      <c r="K981" s="2">
        <f ca="1">表格1[[#This Row],[第8年]]*(1+_xlfn.NORM.INV(RAND(),平均報酬率,平均標準差))</f>
        <v>202.12120021962792</v>
      </c>
      <c r="L981" s="2">
        <f ca="1">表格1[[#This Row],[第9年]]*(1+_xlfn.NORM.INV(RAND(),平均報酬率,平均標準差))</f>
        <v>192.95252917278157</v>
      </c>
    </row>
    <row r="982" spans="1:12" x14ac:dyDescent="0.25">
      <c r="A982" s="1">
        <v>954</v>
      </c>
      <c r="B982" s="1">
        <f t="shared" si="14"/>
        <v>100</v>
      </c>
      <c r="C982" s="2">
        <f ca="1">表格1[[#This Row],[期初]]*(1+_xlfn.NORM.INV(RAND(),平均報酬率,平均標準差))</f>
        <v>107.9365031660934</v>
      </c>
      <c r="D982" s="2">
        <f ca="1">表格1[[#This Row],[第1年]]*(1+_xlfn.NORM.INV(RAND(),平均報酬率,平均標準差))</f>
        <v>111.57686724850171</v>
      </c>
      <c r="E982" s="2">
        <f ca="1">表格1[[#This Row],[第2年]]*(1+_xlfn.NORM.INV(RAND(),平均報酬率,平均標準差))</f>
        <v>112.22219037320394</v>
      </c>
      <c r="F982" s="2">
        <f ca="1">表格1[[#This Row],[第3年]]*(1+_xlfn.NORM.INV(RAND(),平均報酬率,平均標準差))</f>
        <v>123.93783419926928</v>
      </c>
      <c r="G982" s="2">
        <f ca="1">表格1[[#This Row],[第4年]]*(1+_xlfn.NORM.INV(RAND(),平均報酬率,平均標準差))</f>
        <v>124.42335612895666</v>
      </c>
      <c r="H982" s="2">
        <f ca="1">表格1[[#This Row],[第5年]]*(1+_xlfn.NORM.INV(RAND(),平均報酬率,平均標準差))</f>
        <v>144.45119844918563</v>
      </c>
      <c r="I982" s="2">
        <f ca="1">表格1[[#This Row],[第6年]]*(1+_xlfn.NORM.INV(RAND(),平均報酬率,平均標準差))</f>
        <v>166.02632756679182</v>
      </c>
      <c r="J982" s="2">
        <f ca="1">表格1[[#This Row],[第7年]]*(1+_xlfn.NORM.INV(RAND(),平均報酬率,平均標準差))</f>
        <v>162.15213353815074</v>
      </c>
      <c r="K982" s="2">
        <f ca="1">表格1[[#This Row],[第8年]]*(1+_xlfn.NORM.INV(RAND(),平均報酬率,平均標準差))</f>
        <v>175.10588026288389</v>
      </c>
      <c r="L982" s="2">
        <f ca="1">表格1[[#This Row],[第9年]]*(1+_xlfn.NORM.INV(RAND(),平均報酬率,平均標準差))</f>
        <v>192.00835720444442</v>
      </c>
    </row>
    <row r="983" spans="1:12" x14ac:dyDescent="0.25">
      <c r="A983" s="1">
        <v>955</v>
      </c>
      <c r="B983" s="1">
        <f t="shared" si="14"/>
        <v>100</v>
      </c>
      <c r="C983" s="2">
        <f ca="1">表格1[[#This Row],[期初]]*(1+_xlfn.NORM.INV(RAND(),平均報酬率,平均標準差))</f>
        <v>105.66703578989112</v>
      </c>
      <c r="D983" s="2">
        <f ca="1">表格1[[#This Row],[第1年]]*(1+_xlfn.NORM.INV(RAND(),平均報酬率,平均標準差))</f>
        <v>122.20059168027205</v>
      </c>
      <c r="E983" s="2">
        <f ca="1">表格1[[#This Row],[第2年]]*(1+_xlfn.NORM.INV(RAND(),平均報酬率,平均標準差))</f>
        <v>128.48919865192886</v>
      </c>
      <c r="F983" s="2">
        <f ca="1">表格1[[#This Row],[第3年]]*(1+_xlfn.NORM.INV(RAND(),平均報酬率,平均標準差))</f>
        <v>143.20130511533966</v>
      </c>
      <c r="G983" s="2">
        <f ca="1">表格1[[#This Row],[第4年]]*(1+_xlfn.NORM.INV(RAND(),平均報酬率,平均標準差))</f>
        <v>165.83306030361211</v>
      </c>
      <c r="H983" s="2">
        <f ca="1">表格1[[#This Row],[第5年]]*(1+_xlfn.NORM.INV(RAND(),平均報酬率,平均標準差))</f>
        <v>170.34340241816082</v>
      </c>
      <c r="I983" s="2">
        <f ca="1">表格1[[#This Row],[第6年]]*(1+_xlfn.NORM.INV(RAND(),平均報酬率,平均標準差))</f>
        <v>179.40825481888768</v>
      </c>
      <c r="J983" s="2">
        <f ca="1">表格1[[#This Row],[第7年]]*(1+_xlfn.NORM.INV(RAND(),平均報酬率,平均標準差))</f>
        <v>181.16171292494431</v>
      </c>
      <c r="K983" s="2">
        <f ca="1">表格1[[#This Row],[第8年]]*(1+_xlfn.NORM.INV(RAND(),平均報酬率,平均標準差))</f>
        <v>206.93722767315319</v>
      </c>
      <c r="L983" s="2">
        <f ca="1">表格1[[#This Row],[第9年]]*(1+_xlfn.NORM.INV(RAND(),平均報酬率,平均標準差))</f>
        <v>232.32022899829923</v>
      </c>
    </row>
    <row r="984" spans="1:12" x14ac:dyDescent="0.25">
      <c r="A984" s="1">
        <v>956</v>
      </c>
      <c r="B984" s="1">
        <f t="shared" si="14"/>
        <v>100</v>
      </c>
      <c r="C984" s="2">
        <f ca="1">表格1[[#This Row],[期初]]*(1+_xlfn.NORM.INV(RAND(),平均報酬率,平均標準差))</f>
        <v>108.05290114209669</v>
      </c>
      <c r="D984" s="2">
        <f ca="1">表格1[[#This Row],[第1年]]*(1+_xlfn.NORM.INV(RAND(),平均報酬率,平均標準差))</f>
        <v>112.68288086336784</v>
      </c>
      <c r="E984" s="2">
        <f ca="1">表格1[[#This Row],[第2年]]*(1+_xlfn.NORM.INV(RAND(),平均報酬率,平均標準差))</f>
        <v>114.27059147637377</v>
      </c>
      <c r="F984" s="2">
        <f ca="1">表格1[[#This Row],[第3年]]*(1+_xlfn.NORM.INV(RAND(),平均報酬率,平均標準差))</f>
        <v>121.25976818693567</v>
      </c>
      <c r="G984" s="2">
        <f ca="1">表格1[[#This Row],[第4年]]*(1+_xlfn.NORM.INV(RAND(),平均報酬率,平均標準差))</f>
        <v>127.79657635627662</v>
      </c>
      <c r="H984" s="2">
        <f ca="1">表格1[[#This Row],[第5年]]*(1+_xlfn.NORM.INV(RAND(),平均報酬率,平均標準差))</f>
        <v>141.36523986273912</v>
      </c>
      <c r="I984" s="2">
        <f ca="1">表格1[[#This Row],[第6年]]*(1+_xlfn.NORM.INV(RAND(),平均報酬率,平均標準差))</f>
        <v>152.07218372524255</v>
      </c>
      <c r="J984" s="2">
        <f ca="1">表格1[[#This Row],[第7年]]*(1+_xlfn.NORM.INV(RAND(),平均報酬率,平均標準差))</f>
        <v>155.90329270776166</v>
      </c>
      <c r="K984" s="2">
        <f ca="1">表格1[[#This Row],[第8年]]*(1+_xlfn.NORM.INV(RAND(),平均報酬率,平均標準差))</f>
        <v>174.61632387157991</v>
      </c>
      <c r="L984" s="2">
        <f ca="1">表格1[[#This Row],[第9年]]*(1+_xlfn.NORM.INV(RAND(),平均報酬率,平均標準差))</f>
        <v>183.84561591837729</v>
      </c>
    </row>
    <row r="985" spans="1:12" x14ac:dyDescent="0.25">
      <c r="A985" s="1">
        <v>957</v>
      </c>
      <c r="B985" s="1">
        <f t="shared" si="14"/>
        <v>100</v>
      </c>
      <c r="C985" s="2">
        <f ca="1">表格1[[#This Row],[期初]]*(1+_xlfn.NORM.INV(RAND(),平均報酬率,平均標準差))</f>
        <v>103.5353243054433</v>
      </c>
      <c r="D985" s="2">
        <f ca="1">表格1[[#This Row],[第1年]]*(1+_xlfn.NORM.INV(RAND(),平均報酬率,平均標準差))</f>
        <v>115.31996262965954</v>
      </c>
      <c r="E985" s="2">
        <f ca="1">表格1[[#This Row],[第2年]]*(1+_xlfn.NORM.INV(RAND(),平均報酬率,平均標準差))</f>
        <v>123.50675317567061</v>
      </c>
      <c r="F985" s="2">
        <f ca="1">表格1[[#This Row],[第3年]]*(1+_xlfn.NORM.INV(RAND(),平均報酬率,平均標準差))</f>
        <v>131.3869033483227</v>
      </c>
      <c r="G985" s="2">
        <f ca="1">表格1[[#This Row],[第4年]]*(1+_xlfn.NORM.INV(RAND(),平均報酬率,平均標準差))</f>
        <v>142.76761326839542</v>
      </c>
      <c r="H985" s="2">
        <f ca="1">表格1[[#This Row],[第5年]]*(1+_xlfn.NORM.INV(RAND(),平均報酬率,平均標準差))</f>
        <v>159.08298950487702</v>
      </c>
      <c r="I985" s="2">
        <f ca="1">表格1[[#This Row],[第6年]]*(1+_xlfn.NORM.INV(RAND(),平均報酬率,平均標準差))</f>
        <v>156.44449057620955</v>
      </c>
      <c r="J985" s="2">
        <f ca="1">表格1[[#This Row],[第7年]]*(1+_xlfn.NORM.INV(RAND(),平均報酬率,平均標準差))</f>
        <v>170.43591387206541</v>
      </c>
      <c r="K985" s="2">
        <f ca="1">表格1[[#This Row],[第8年]]*(1+_xlfn.NORM.INV(RAND(),平均報酬率,平均標準差))</f>
        <v>194.07003637917487</v>
      </c>
      <c r="L985" s="2">
        <f ca="1">表格1[[#This Row],[第9年]]*(1+_xlfn.NORM.INV(RAND(),平均報酬率,平均標準差))</f>
        <v>213.00192949413909</v>
      </c>
    </row>
    <row r="986" spans="1:12" x14ac:dyDescent="0.25">
      <c r="A986" s="1">
        <v>958</v>
      </c>
      <c r="B986" s="1">
        <f t="shared" si="14"/>
        <v>100</v>
      </c>
      <c r="C986" s="2">
        <f ca="1">表格1[[#This Row],[期初]]*(1+_xlfn.NORM.INV(RAND(),平均報酬率,平均標準差))</f>
        <v>99.599015903022135</v>
      </c>
      <c r="D986" s="2">
        <f ca="1">表格1[[#This Row],[第1年]]*(1+_xlfn.NORM.INV(RAND(),平均報酬率,平均標準差))</f>
        <v>98.584478524057687</v>
      </c>
      <c r="E986" s="2">
        <f ca="1">表格1[[#This Row],[第2年]]*(1+_xlfn.NORM.INV(RAND(),平均報酬率,平均標準差))</f>
        <v>110.17021369325779</v>
      </c>
      <c r="F986" s="2">
        <f ca="1">表格1[[#This Row],[第3年]]*(1+_xlfn.NORM.INV(RAND(),平均報酬率,平均標準差))</f>
        <v>117.27739846230435</v>
      </c>
      <c r="G986" s="2">
        <f ca="1">表格1[[#This Row],[第4年]]*(1+_xlfn.NORM.INV(RAND(),平均報酬率,平均標準差))</f>
        <v>119.15473730128529</v>
      </c>
      <c r="H986" s="2">
        <f ca="1">表格1[[#This Row],[第5年]]*(1+_xlfn.NORM.INV(RAND(),平均報酬率,平均標準差))</f>
        <v>132.58148062321879</v>
      </c>
      <c r="I986" s="2">
        <f ca="1">表格1[[#This Row],[第6年]]*(1+_xlfn.NORM.INV(RAND(),平均報酬率,平均標準差))</f>
        <v>155.63579486509013</v>
      </c>
      <c r="J986" s="2">
        <f ca="1">表格1[[#This Row],[第7年]]*(1+_xlfn.NORM.INV(RAND(),平均報酬率,平均標準差))</f>
        <v>172.48174712142432</v>
      </c>
      <c r="K986" s="2">
        <f ca="1">表格1[[#This Row],[第8年]]*(1+_xlfn.NORM.INV(RAND(),平均報酬率,平均標準差))</f>
        <v>195.92419617590474</v>
      </c>
      <c r="L986" s="2">
        <f ca="1">表格1[[#This Row],[第9年]]*(1+_xlfn.NORM.INV(RAND(),平均報酬率,平均標準差))</f>
        <v>191.87145949351623</v>
      </c>
    </row>
    <row r="987" spans="1:12" x14ac:dyDescent="0.25">
      <c r="A987" s="1">
        <v>959</v>
      </c>
      <c r="B987" s="1">
        <f t="shared" si="14"/>
        <v>100</v>
      </c>
      <c r="C987" s="2">
        <f ca="1">表格1[[#This Row],[期初]]*(1+_xlfn.NORM.INV(RAND(),平均報酬率,平均標準差))</f>
        <v>112.97299733090694</v>
      </c>
      <c r="D987" s="2">
        <f ca="1">表格1[[#This Row],[第1年]]*(1+_xlfn.NORM.INV(RAND(),平均報酬率,平均標準差))</f>
        <v>117.30802594846213</v>
      </c>
      <c r="E987" s="2">
        <f ca="1">表格1[[#This Row],[第2年]]*(1+_xlfn.NORM.INV(RAND(),平均報酬率,平均標準差))</f>
        <v>128.01724630681662</v>
      </c>
      <c r="F987" s="2">
        <f ca="1">表格1[[#This Row],[第3年]]*(1+_xlfn.NORM.INV(RAND(),平均報酬率,平均標準差))</f>
        <v>155.65371758267415</v>
      </c>
      <c r="G987" s="2">
        <f ca="1">表格1[[#This Row],[第4年]]*(1+_xlfn.NORM.INV(RAND(),平均報酬率,平均標準差))</f>
        <v>163.72924462852652</v>
      </c>
      <c r="H987" s="2">
        <f ca="1">表格1[[#This Row],[第5年]]*(1+_xlfn.NORM.INV(RAND(),平均報酬率,平均標準差))</f>
        <v>174.70901841181811</v>
      </c>
      <c r="I987" s="2">
        <f ca="1">表格1[[#This Row],[第6年]]*(1+_xlfn.NORM.INV(RAND(),平均報酬率,平均標準差))</f>
        <v>178.58450360718686</v>
      </c>
      <c r="J987" s="2">
        <f ca="1">表格1[[#This Row],[第7年]]*(1+_xlfn.NORM.INV(RAND(),平均報酬率,平均標準差))</f>
        <v>202.29859593763112</v>
      </c>
      <c r="K987" s="2">
        <f ca="1">表格1[[#This Row],[第8年]]*(1+_xlfn.NORM.INV(RAND(),平均報酬率,平均標準差))</f>
        <v>196.02741121081144</v>
      </c>
      <c r="L987" s="2">
        <f ca="1">表格1[[#This Row],[第9年]]*(1+_xlfn.NORM.INV(RAND(),平均報酬率,平均標準差))</f>
        <v>217.46200275562339</v>
      </c>
    </row>
    <row r="988" spans="1:12" x14ac:dyDescent="0.25">
      <c r="A988" s="1">
        <v>960</v>
      </c>
      <c r="B988" s="1">
        <f t="shared" si="14"/>
        <v>100</v>
      </c>
      <c r="C988" s="2">
        <f ca="1">表格1[[#This Row],[期初]]*(1+_xlfn.NORM.INV(RAND(),平均報酬率,平均標準差))</f>
        <v>113.01950666265199</v>
      </c>
      <c r="D988" s="2">
        <f ca="1">表格1[[#This Row],[第1年]]*(1+_xlfn.NORM.INV(RAND(),平均報酬率,平均標準差))</f>
        <v>126.64341615876646</v>
      </c>
      <c r="E988" s="2">
        <f ca="1">表格1[[#This Row],[第2年]]*(1+_xlfn.NORM.INV(RAND(),平均報酬率,平均標準差))</f>
        <v>124.37780901539772</v>
      </c>
      <c r="F988" s="2">
        <f ca="1">表格1[[#This Row],[第3年]]*(1+_xlfn.NORM.INV(RAND(),平均報酬率,平均標準差))</f>
        <v>132.24944867569315</v>
      </c>
      <c r="G988" s="2">
        <f ca="1">表格1[[#This Row],[第4年]]*(1+_xlfn.NORM.INV(RAND(),平均報酬率,平均標準差))</f>
        <v>147.15513515058478</v>
      </c>
      <c r="H988" s="2">
        <f ca="1">表格1[[#This Row],[第5年]]*(1+_xlfn.NORM.INV(RAND(),平均報酬率,平均標準差))</f>
        <v>143.94977027932117</v>
      </c>
      <c r="I988" s="2">
        <f ca="1">表格1[[#This Row],[第6年]]*(1+_xlfn.NORM.INV(RAND(),平均報酬率,平均標準差))</f>
        <v>156.76330198003134</v>
      </c>
      <c r="J988" s="2">
        <f ca="1">表格1[[#This Row],[第7年]]*(1+_xlfn.NORM.INV(RAND(),平均報酬率,平均標準差))</f>
        <v>174.75929071640218</v>
      </c>
      <c r="K988" s="2">
        <f ca="1">表格1[[#This Row],[第8年]]*(1+_xlfn.NORM.INV(RAND(),平均報酬率,平均標準差))</f>
        <v>183.80867612418149</v>
      </c>
      <c r="L988" s="2">
        <f ca="1">表格1[[#This Row],[第9年]]*(1+_xlfn.NORM.INV(RAND(),平均報酬率,平均標準差))</f>
        <v>198.42821917193857</v>
      </c>
    </row>
    <row r="989" spans="1:12" x14ac:dyDescent="0.25">
      <c r="A989" s="1">
        <v>961</v>
      </c>
      <c r="B989" s="1">
        <f t="shared" ref="B989:B1028" si="15">投入金額</f>
        <v>100</v>
      </c>
      <c r="C989" s="2">
        <f ca="1">表格1[[#This Row],[期初]]*(1+_xlfn.NORM.INV(RAND(),平均報酬率,平均標準差))</f>
        <v>111.76930948594909</v>
      </c>
      <c r="D989" s="2">
        <f ca="1">表格1[[#This Row],[第1年]]*(1+_xlfn.NORM.INV(RAND(),平均報酬率,平均標準差))</f>
        <v>119.85583271194871</v>
      </c>
      <c r="E989" s="2">
        <f ca="1">表格1[[#This Row],[第2年]]*(1+_xlfn.NORM.INV(RAND(),平均報酬率,平均標準差))</f>
        <v>127.60509645647691</v>
      </c>
      <c r="F989" s="2">
        <f ca="1">表格1[[#This Row],[第3年]]*(1+_xlfn.NORM.INV(RAND(),平均報酬率,平均標準差))</f>
        <v>130.60541985944951</v>
      </c>
      <c r="G989" s="2">
        <f ca="1">表格1[[#This Row],[第4年]]*(1+_xlfn.NORM.INV(RAND(),平均報酬率,平均標準差))</f>
        <v>134.62109244929732</v>
      </c>
      <c r="H989" s="2">
        <f ca="1">表格1[[#This Row],[第5年]]*(1+_xlfn.NORM.INV(RAND(),平均報酬率,平均標準差))</f>
        <v>147.95072390794169</v>
      </c>
      <c r="I989" s="2">
        <f ca="1">表格1[[#This Row],[第6年]]*(1+_xlfn.NORM.INV(RAND(),平均報酬率,平均標準差))</f>
        <v>163.21463801919688</v>
      </c>
      <c r="J989" s="2">
        <f ca="1">表格1[[#This Row],[第7年]]*(1+_xlfn.NORM.INV(RAND(),平均報酬率,平均標準差))</f>
        <v>174.04930253955854</v>
      </c>
      <c r="K989" s="2">
        <f ca="1">表格1[[#This Row],[第8年]]*(1+_xlfn.NORM.INV(RAND(),平均報酬率,平均標準差))</f>
        <v>195.76527744209977</v>
      </c>
      <c r="L989" s="2">
        <f ca="1">表格1[[#This Row],[第9年]]*(1+_xlfn.NORM.INV(RAND(),平均報酬率,平均標準差))</f>
        <v>223.79779784939251</v>
      </c>
    </row>
    <row r="990" spans="1:12" x14ac:dyDescent="0.25">
      <c r="A990" s="1">
        <v>962</v>
      </c>
      <c r="B990" s="1">
        <f t="shared" si="15"/>
        <v>100</v>
      </c>
      <c r="C990" s="2">
        <f ca="1">表格1[[#This Row],[期初]]*(1+_xlfn.NORM.INV(RAND(),平均報酬率,平均標準差))</f>
        <v>100.45209151876655</v>
      </c>
      <c r="D990" s="2">
        <f ca="1">表格1[[#This Row],[第1年]]*(1+_xlfn.NORM.INV(RAND(),平均報酬率,平均標準差))</f>
        <v>110.412073684429</v>
      </c>
      <c r="E990" s="2">
        <f ca="1">表格1[[#This Row],[第2年]]*(1+_xlfn.NORM.INV(RAND(),平均報酬率,平均標準差))</f>
        <v>111.24869157397097</v>
      </c>
      <c r="F990" s="2">
        <f ca="1">表格1[[#This Row],[第3年]]*(1+_xlfn.NORM.INV(RAND(),平均報酬率,平均標準差))</f>
        <v>114.40119283544185</v>
      </c>
      <c r="G990" s="2">
        <f ca="1">表格1[[#This Row],[第4年]]*(1+_xlfn.NORM.INV(RAND(),平均報酬率,平均標準差))</f>
        <v>115.10512827140138</v>
      </c>
      <c r="H990" s="2">
        <f ca="1">表格1[[#This Row],[第5年]]*(1+_xlfn.NORM.INV(RAND(),平均報酬率,平均標準差))</f>
        <v>133.21703799175788</v>
      </c>
      <c r="I990" s="2">
        <f ca="1">表格1[[#This Row],[第6年]]*(1+_xlfn.NORM.INV(RAND(),平均報酬率,平均標準差))</f>
        <v>149.80534515440343</v>
      </c>
      <c r="J990" s="2">
        <f ca="1">表格1[[#This Row],[第7年]]*(1+_xlfn.NORM.INV(RAND(),平均報酬率,平均標準差))</f>
        <v>157.20974145013321</v>
      </c>
      <c r="K990" s="2">
        <f ca="1">表格1[[#This Row],[第8年]]*(1+_xlfn.NORM.INV(RAND(),平均報酬率,平均標準差))</f>
        <v>163.93688636202953</v>
      </c>
      <c r="L990" s="2">
        <f ca="1">表格1[[#This Row],[第9年]]*(1+_xlfn.NORM.INV(RAND(),平均報酬率,平均標準差))</f>
        <v>189.21742508677707</v>
      </c>
    </row>
    <row r="991" spans="1:12" x14ac:dyDescent="0.25">
      <c r="A991" s="1">
        <v>963</v>
      </c>
      <c r="B991" s="1">
        <f t="shared" si="15"/>
        <v>100</v>
      </c>
      <c r="C991" s="2">
        <f ca="1">表格1[[#This Row],[期初]]*(1+_xlfn.NORM.INV(RAND(),平均報酬率,平均標準差))</f>
        <v>112.78942538596432</v>
      </c>
      <c r="D991" s="2">
        <f ca="1">表格1[[#This Row],[第1年]]*(1+_xlfn.NORM.INV(RAND(),平均報酬率,平均標準差))</f>
        <v>118.90045342930534</v>
      </c>
      <c r="E991" s="2">
        <f ca="1">表格1[[#This Row],[第2年]]*(1+_xlfn.NORM.INV(RAND(),平均報酬率,平均標準差))</f>
        <v>116.66890199694063</v>
      </c>
      <c r="F991" s="2">
        <f ca="1">表格1[[#This Row],[第3年]]*(1+_xlfn.NORM.INV(RAND(),平均報酬率,平均標準差))</f>
        <v>127.69207914430086</v>
      </c>
      <c r="G991" s="2">
        <f ca="1">表格1[[#This Row],[第4年]]*(1+_xlfn.NORM.INV(RAND(),平均報酬率,平均標準差))</f>
        <v>146.93901699083514</v>
      </c>
      <c r="H991" s="2">
        <f ca="1">表格1[[#This Row],[第5年]]*(1+_xlfn.NORM.INV(RAND(),平均報酬率,平均標準差))</f>
        <v>163.4840220887686</v>
      </c>
      <c r="I991" s="2">
        <f ca="1">表格1[[#This Row],[第6年]]*(1+_xlfn.NORM.INV(RAND(),平均報酬率,平均標準差))</f>
        <v>171.10994423660532</v>
      </c>
      <c r="J991" s="2">
        <f ca="1">表格1[[#This Row],[第7年]]*(1+_xlfn.NORM.INV(RAND(),平均報酬率,平均標準差))</f>
        <v>174.65305855236866</v>
      </c>
      <c r="K991" s="2">
        <f ca="1">表格1[[#This Row],[第8年]]*(1+_xlfn.NORM.INV(RAND(),平均報酬率,平均標準差))</f>
        <v>202.50531675477242</v>
      </c>
      <c r="L991" s="2">
        <f ca="1">表格1[[#This Row],[第9年]]*(1+_xlfn.NORM.INV(RAND(),平均報酬率,平均標準差))</f>
        <v>201.58071371847231</v>
      </c>
    </row>
    <row r="992" spans="1:12" x14ac:dyDescent="0.25">
      <c r="A992" s="1">
        <v>964</v>
      </c>
      <c r="B992" s="1">
        <f t="shared" si="15"/>
        <v>100</v>
      </c>
      <c r="C992" s="2">
        <f ca="1">表格1[[#This Row],[期初]]*(1+_xlfn.NORM.INV(RAND(),平均報酬率,平均標準差))</f>
        <v>105.96422294453463</v>
      </c>
      <c r="D992" s="2">
        <f ca="1">表格1[[#This Row],[第1年]]*(1+_xlfn.NORM.INV(RAND(),平均報酬率,平均標準差))</f>
        <v>124.59648271648869</v>
      </c>
      <c r="E992" s="2">
        <f ca="1">表格1[[#This Row],[第2年]]*(1+_xlfn.NORM.INV(RAND(),平均報酬率,平均標準差))</f>
        <v>137.33757291465665</v>
      </c>
      <c r="F992" s="2">
        <f ca="1">表格1[[#This Row],[第3年]]*(1+_xlfn.NORM.INV(RAND(),平均報酬率,平均標準差))</f>
        <v>144.34869272484497</v>
      </c>
      <c r="G992" s="2">
        <f ca="1">表格1[[#This Row],[第4年]]*(1+_xlfn.NORM.INV(RAND(),平均報酬率,平均標準差))</f>
        <v>159.96497677702254</v>
      </c>
      <c r="H992" s="2">
        <f ca="1">表格1[[#This Row],[第5年]]*(1+_xlfn.NORM.INV(RAND(),平均報酬率,平均標準差))</f>
        <v>173.62256037129322</v>
      </c>
      <c r="I992" s="2">
        <f ca="1">表格1[[#This Row],[第6年]]*(1+_xlfn.NORM.INV(RAND(),平均報酬率,平均標準差))</f>
        <v>187.81414682458211</v>
      </c>
      <c r="J992" s="2">
        <f ca="1">表格1[[#This Row],[第7年]]*(1+_xlfn.NORM.INV(RAND(),平均報酬率,平均標準差))</f>
        <v>197.59013526148667</v>
      </c>
      <c r="K992" s="2">
        <f ca="1">表格1[[#This Row],[第8年]]*(1+_xlfn.NORM.INV(RAND(),平均報酬率,平均標準差))</f>
        <v>212.61212831453662</v>
      </c>
      <c r="L992" s="2">
        <f ca="1">表格1[[#This Row],[第9年]]*(1+_xlfn.NORM.INV(RAND(),平均報酬率,平均標準差))</f>
        <v>218.42282316775072</v>
      </c>
    </row>
    <row r="993" spans="1:12" x14ac:dyDescent="0.25">
      <c r="A993" s="1">
        <v>965</v>
      </c>
      <c r="B993" s="1">
        <f t="shared" si="15"/>
        <v>100</v>
      </c>
      <c r="C993" s="2">
        <f ca="1">表格1[[#This Row],[期初]]*(1+_xlfn.NORM.INV(RAND(),平均報酬率,平均標準差))</f>
        <v>104.08740219436446</v>
      </c>
      <c r="D993" s="2">
        <f ca="1">表格1[[#This Row],[第1年]]*(1+_xlfn.NORM.INV(RAND(),平均報酬率,平均標準差))</f>
        <v>114.78509172130124</v>
      </c>
      <c r="E993" s="2">
        <f ca="1">表格1[[#This Row],[第2年]]*(1+_xlfn.NORM.INV(RAND(),平均報酬率,平均標準差))</f>
        <v>134.80984958427268</v>
      </c>
      <c r="F993" s="2">
        <f ca="1">表格1[[#This Row],[第3年]]*(1+_xlfn.NORM.INV(RAND(),平均報酬率,平均標準差))</f>
        <v>144.78525992622176</v>
      </c>
      <c r="G993" s="2">
        <f ca="1">表格1[[#This Row],[第4年]]*(1+_xlfn.NORM.INV(RAND(),平均報酬率,平均標準差))</f>
        <v>148.59482822465193</v>
      </c>
      <c r="H993" s="2">
        <f ca="1">表格1[[#This Row],[第5年]]*(1+_xlfn.NORM.INV(RAND(),平均報酬率,平均標準差))</f>
        <v>155.18425928843757</v>
      </c>
      <c r="I993" s="2">
        <f ca="1">表格1[[#This Row],[第6年]]*(1+_xlfn.NORM.INV(RAND(),平均報酬率,平均標準差))</f>
        <v>147.53320937207297</v>
      </c>
      <c r="J993" s="2">
        <f ca="1">表格1[[#This Row],[第7年]]*(1+_xlfn.NORM.INV(RAND(),平均報酬率,平均標準差))</f>
        <v>174.33977144143728</v>
      </c>
      <c r="K993" s="2">
        <f ca="1">表格1[[#This Row],[第8年]]*(1+_xlfn.NORM.INV(RAND(),平均報酬率,平均標準差))</f>
        <v>188.8564194463772</v>
      </c>
      <c r="L993" s="2">
        <f ca="1">表格1[[#This Row],[第9年]]*(1+_xlfn.NORM.INV(RAND(),平均報酬率,平均標準差))</f>
        <v>215.01782663684233</v>
      </c>
    </row>
    <row r="994" spans="1:12" x14ac:dyDescent="0.25">
      <c r="A994" s="1">
        <v>966</v>
      </c>
      <c r="B994" s="1">
        <f t="shared" si="15"/>
        <v>100</v>
      </c>
      <c r="C994" s="2">
        <f ca="1">表格1[[#This Row],[期初]]*(1+_xlfn.NORM.INV(RAND(),平均報酬率,平均標準差))</f>
        <v>105.76593046635318</v>
      </c>
      <c r="D994" s="2">
        <f ca="1">表格1[[#This Row],[第1年]]*(1+_xlfn.NORM.INV(RAND(),平均報酬率,平均標準差))</f>
        <v>108.38031537608936</v>
      </c>
      <c r="E994" s="2">
        <f ca="1">表格1[[#This Row],[第2年]]*(1+_xlfn.NORM.INV(RAND(),平均報酬率,平均標準差))</f>
        <v>108.38104724681214</v>
      </c>
      <c r="F994" s="2">
        <f ca="1">表格1[[#This Row],[第3年]]*(1+_xlfn.NORM.INV(RAND(),平均報酬率,平均標準差))</f>
        <v>114.87818748744024</v>
      </c>
      <c r="G994" s="2">
        <f ca="1">表格1[[#This Row],[第4年]]*(1+_xlfn.NORM.INV(RAND(),平均報酬率,平均標準差))</f>
        <v>125.04508467453101</v>
      </c>
      <c r="H994" s="2">
        <f ca="1">表格1[[#This Row],[第5年]]*(1+_xlfn.NORM.INV(RAND(),平均報酬率,平均標準差))</f>
        <v>138.3422937264707</v>
      </c>
      <c r="I994" s="2">
        <f ca="1">表格1[[#This Row],[第6年]]*(1+_xlfn.NORM.INV(RAND(),平均報酬率,平均標準差))</f>
        <v>145.91643007704982</v>
      </c>
      <c r="J994" s="2">
        <f ca="1">表格1[[#This Row],[第7年]]*(1+_xlfn.NORM.INV(RAND(),平均報酬率,平均標準差))</f>
        <v>164.78331314054083</v>
      </c>
      <c r="K994" s="2">
        <f ca="1">表格1[[#This Row],[第8年]]*(1+_xlfn.NORM.INV(RAND(),平均報酬率,平均標準差))</f>
        <v>166.06112992551755</v>
      </c>
      <c r="L994" s="2">
        <f ca="1">表格1[[#This Row],[第9年]]*(1+_xlfn.NORM.INV(RAND(),平均報酬率,平均標準差))</f>
        <v>171.57284610065631</v>
      </c>
    </row>
    <row r="995" spans="1:12" x14ac:dyDescent="0.25">
      <c r="A995" s="1">
        <v>967</v>
      </c>
      <c r="B995" s="1">
        <f t="shared" si="15"/>
        <v>100</v>
      </c>
      <c r="C995" s="2">
        <f ca="1">表格1[[#This Row],[期初]]*(1+_xlfn.NORM.INV(RAND(),平均報酬率,平均標準差))</f>
        <v>109.97444243047583</v>
      </c>
      <c r="D995" s="2">
        <f ca="1">表格1[[#This Row],[第1年]]*(1+_xlfn.NORM.INV(RAND(),平均報酬率,平均標準差))</f>
        <v>117.53881248611502</v>
      </c>
      <c r="E995" s="2">
        <f ca="1">表格1[[#This Row],[第2年]]*(1+_xlfn.NORM.INV(RAND(),平均報酬率,平均標準差))</f>
        <v>121.38134016308048</v>
      </c>
      <c r="F995" s="2">
        <f ca="1">表格1[[#This Row],[第3年]]*(1+_xlfn.NORM.INV(RAND(),平均報酬率,平均標準差))</f>
        <v>131.93290066871623</v>
      </c>
      <c r="G995" s="2">
        <f ca="1">表格1[[#This Row],[第4年]]*(1+_xlfn.NORM.INV(RAND(),平均報酬率,平均標準差))</f>
        <v>138.20271647334192</v>
      </c>
      <c r="H995" s="2">
        <f ca="1">表格1[[#This Row],[第5年]]*(1+_xlfn.NORM.INV(RAND(),平均報酬率,平均標準差))</f>
        <v>150.53056787402275</v>
      </c>
      <c r="I995" s="2">
        <f ca="1">表格1[[#This Row],[第6年]]*(1+_xlfn.NORM.INV(RAND(),平均報酬率,平均標準差))</f>
        <v>177.94754226002658</v>
      </c>
      <c r="J995" s="2">
        <f ca="1">表格1[[#This Row],[第7年]]*(1+_xlfn.NORM.INV(RAND(),平均報酬率,平均標準差))</f>
        <v>204.88519934342415</v>
      </c>
      <c r="K995" s="2">
        <f ca="1">表格1[[#This Row],[第8年]]*(1+_xlfn.NORM.INV(RAND(),平均報酬率,平均標準差))</f>
        <v>241.58082429151204</v>
      </c>
      <c r="L995" s="2">
        <f ca="1">表格1[[#This Row],[第9年]]*(1+_xlfn.NORM.INV(RAND(),平均報酬率,平均標準差))</f>
        <v>262.70224540578653</v>
      </c>
    </row>
    <row r="996" spans="1:12" x14ac:dyDescent="0.25">
      <c r="A996" s="1">
        <v>968</v>
      </c>
      <c r="B996" s="1">
        <f t="shared" si="15"/>
        <v>100</v>
      </c>
      <c r="C996" s="2">
        <f ca="1">表格1[[#This Row],[期初]]*(1+_xlfn.NORM.INV(RAND(),平均報酬率,平均標準差))</f>
        <v>99.037617135031837</v>
      </c>
      <c r="D996" s="2">
        <f ca="1">表格1[[#This Row],[第1年]]*(1+_xlfn.NORM.INV(RAND(),平均報酬率,平均標準差))</f>
        <v>96.9175932069992</v>
      </c>
      <c r="E996" s="2">
        <f ca="1">表格1[[#This Row],[第2年]]*(1+_xlfn.NORM.INV(RAND(),平均報酬率,平均標準差))</f>
        <v>106.71864909295824</v>
      </c>
      <c r="F996" s="2">
        <f ca="1">表格1[[#This Row],[第3年]]*(1+_xlfn.NORM.INV(RAND(),平均報酬率,平均標準差))</f>
        <v>122.80921127884235</v>
      </c>
      <c r="G996" s="2">
        <f ca="1">表格1[[#This Row],[第4年]]*(1+_xlfn.NORM.INV(RAND(),平均報酬率,平均標準差))</f>
        <v>145.91991163694578</v>
      </c>
      <c r="H996" s="2">
        <f ca="1">表格1[[#This Row],[第5年]]*(1+_xlfn.NORM.INV(RAND(),平均報酬率,平均標準差))</f>
        <v>154.04307825571092</v>
      </c>
      <c r="I996" s="2">
        <f ca="1">表格1[[#This Row],[第6年]]*(1+_xlfn.NORM.INV(RAND(),平均報酬率,平均標準差))</f>
        <v>161.87168764517935</v>
      </c>
      <c r="J996" s="2">
        <f ca="1">表格1[[#This Row],[第7年]]*(1+_xlfn.NORM.INV(RAND(),平均報酬率,平均標準差))</f>
        <v>159.96611282536571</v>
      </c>
      <c r="K996" s="2">
        <f ca="1">表格1[[#This Row],[第8年]]*(1+_xlfn.NORM.INV(RAND(),平均報酬率,平均標準差))</f>
        <v>158.5975233345448</v>
      </c>
      <c r="L996" s="2">
        <f ca="1">表格1[[#This Row],[第9年]]*(1+_xlfn.NORM.INV(RAND(),平均報酬率,平均標準差))</f>
        <v>169.34491551374026</v>
      </c>
    </row>
    <row r="997" spans="1:12" x14ac:dyDescent="0.25">
      <c r="A997" s="1">
        <v>969</v>
      </c>
      <c r="B997" s="1">
        <f t="shared" si="15"/>
        <v>100</v>
      </c>
      <c r="C997" s="2">
        <f ca="1">表格1[[#This Row],[期初]]*(1+_xlfn.NORM.INV(RAND(),平均報酬率,平均標準差))</f>
        <v>103.14759416215355</v>
      </c>
      <c r="D997" s="2">
        <f ca="1">表格1[[#This Row],[第1年]]*(1+_xlfn.NORM.INV(RAND(),平均報酬率,平均標準差))</f>
        <v>111.00262268067368</v>
      </c>
      <c r="E997" s="2">
        <f ca="1">表格1[[#This Row],[第2年]]*(1+_xlfn.NORM.INV(RAND(),平均報酬率,平均標準差))</f>
        <v>119.92449533906124</v>
      </c>
      <c r="F997" s="2">
        <f ca="1">表格1[[#This Row],[第3年]]*(1+_xlfn.NORM.INV(RAND(),平均報酬率,平均標準差))</f>
        <v>125.61310933526737</v>
      </c>
      <c r="G997" s="2">
        <f ca="1">表格1[[#This Row],[第4年]]*(1+_xlfn.NORM.INV(RAND(),平均報酬率,平均標準差))</f>
        <v>135.91687805602754</v>
      </c>
      <c r="H997" s="2">
        <f ca="1">表格1[[#This Row],[第5年]]*(1+_xlfn.NORM.INV(RAND(),平均報酬率,平均標準差))</f>
        <v>135.02426776221569</v>
      </c>
      <c r="I997" s="2">
        <f ca="1">表格1[[#This Row],[第6年]]*(1+_xlfn.NORM.INV(RAND(),平均報酬率,平均標準差))</f>
        <v>148.76512838020895</v>
      </c>
      <c r="J997" s="2">
        <f ca="1">表格1[[#This Row],[第7年]]*(1+_xlfn.NORM.INV(RAND(),平均報酬率,平均標準差))</f>
        <v>154.46920604222336</v>
      </c>
      <c r="K997" s="2">
        <f ca="1">表格1[[#This Row],[第8年]]*(1+_xlfn.NORM.INV(RAND(),平均報酬率,平均標準差))</f>
        <v>175.0380564907623</v>
      </c>
      <c r="L997" s="2">
        <f ca="1">表格1[[#This Row],[第9年]]*(1+_xlfn.NORM.INV(RAND(),平均報酬率,平均標準差))</f>
        <v>194.16442766118445</v>
      </c>
    </row>
    <row r="998" spans="1:12" x14ac:dyDescent="0.25">
      <c r="A998" s="1">
        <v>970</v>
      </c>
      <c r="B998" s="1">
        <f t="shared" si="15"/>
        <v>100</v>
      </c>
      <c r="C998" s="2">
        <f ca="1">表格1[[#This Row],[期初]]*(1+_xlfn.NORM.INV(RAND(),平均報酬率,平均標準差))</f>
        <v>104.80123188881691</v>
      </c>
      <c r="D998" s="2">
        <f ca="1">表格1[[#This Row],[第1年]]*(1+_xlfn.NORM.INV(RAND(),平均報酬率,平均標準差))</f>
        <v>123.20765903825607</v>
      </c>
      <c r="E998" s="2">
        <f ca="1">表格1[[#This Row],[第2年]]*(1+_xlfn.NORM.INV(RAND(),平均報酬率,平均標準差))</f>
        <v>134.62213792234652</v>
      </c>
      <c r="F998" s="2">
        <f ca="1">表格1[[#This Row],[第3年]]*(1+_xlfn.NORM.INV(RAND(),平均報酬率,平均標準差))</f>
        <v>151.09406380930741</v>
      </c>
      <c r="G998" s="2">
        <f ca="1">表格1[[#This Row],[第4年]]*(1+_xlfn.NORM.INV(RAND(),平均報酬率,平均標準差))</f>
        <v>174.16506551047124</v>
      </c>
      <c r="H998" s="2">
        <f ca="1">表格1[[#This Row],[第5年]]*(1+_xlfn.NORM.INV(RAND(),平均報酬率,平均標準差))</f>
        <v>184.37232798352423</v>
      </c>
      <c r="I998" s="2">
        <f ca="1">表格1[[#This Row],[第6年]]*(1+_xlfn.NORM.INV(RAND(),平均報酬率,平均標準差))</f>
        <v>189.95389745867595</v>
      </c>
      <c r="J998" s="2">
        <f ca="1">表格1[[#This Row],[第7年]]*(1+_xlfn.NORM.INV(RAND(),平均報酬率,平均標準差))</f>
        <v>203.14231496535643</v>
      </c>
      <c r="K998" s="2">
        <f ca="1">表格1[[#This Row],[第8年]]*(1+_xlfn.NORM.INV(RAND(),平均報酬率,平均標準差))</f>
        <v>215.93097253573922</v>
      </c>
      <c r="L998" s="2">
        <f ca="1">表格1[[#This Row],[第9年]]*(1+_xlfn.NORM.INV(RAND(),平均報酬率,平均標準差))</f>
        <v>233.78218405951176</v>
      </c>
    </row>
    <row r="999" spans="1:12" x14ac:dyDescent="0.25">
      <c r="A999" s="1">
        <v>971</v>
      </c>
      <c r="B999" s="1">
        <f t="shared" si="15"/>
        <v>100</v>
      </c>
      <c r="C999" s="2">
        <f ca="1">表格1[[#This Row],[期初]]*(1+_xlfn.NORM.INV(RAND(),平均報酬率,平均標準差))</f>
        <v>103.50084970910282</v>
      </c>
      <c r="D999" s="2">
        <f ca="1">表格1[[#This Row],[第1年]]*(1+_xlfn.NORM.INV(RAND(),平均報酬率,平均標準差))</f>
        <v>113.32274104102618</v>
      </c>
      <c r="E999" s="2">
        <f ca="1">表格1[[#This Row],[第2年]]*(1+_xlfn.NORM.INV(RAND(),平均報酬率,平均標準差))</f>
        <v>112.23959412541379</v>
      </c>
      <c r="F999" s="2">
        <f ca="1">表格1[[#This Row],[第3年]]*(1+_xlfn.NORM.INV(RAND(),平均報酬率,平均標準差))</f>
        <v>114.13808649399208</v>
      </c>
      <c r="G999" s="2">
        <f ca="1">表格1[[#This Row],[第4年]]*(1+_xlfn.NORM.INV(RAND(),平均報酬率,平均標準差))</f>
        <v>128.85086598786455</v>
      </c>
      <c r="H999" s="2">
        <f ca="1">表格1[[#This Row],[第5年]]*(1+_xlfn.NORM.INV(RAND(),平均報酬率,平均標準差))</f>
        <v>136.90729444515642</v>
      </c>
      <c r="I999" s="2">
        <f ca="1">表格1[[#This Row],[第6年]]*(1+_xlfn.NORM.INV(RAND(),平均報酬率,平均標準差))</f>
        <v>143.87246918650715</v>
      </c>
      <c r="J999" s="2">
        <f ca="1">表格1[[#This Row],[第7年]]*(1+_xlfn.NORM.INV(RAND(),平均報酬率,平均標準差))</f>
        <v>151.23648325558003</v>
      </c>
      <c r="K999" s="2">
        <f ca="1">表格1[[#This Row],[第8年]]*(1+_xlfn.NORM.INV(RAND(),平均報酬率,平均標準差))</f>
        <v>160.24380226473923</v>
      </c>
      <c r="L999" s="2">
        <f ca="1">表格1[[#This Row],[第9年]]*(1+_xlfn.NORM.INV(RAND(),平均報酬率,平均標準差))</f>
        <v>164.91430788725816</v>
      </c>
    </row>
    <row r="1000" spans="1:12" x14ac:dyDescent="0.25">
      <c r="A1000" s="1">
        <v>972</v>
      </c>
      <c r="B1000" s="1">
        <f t="shared" si="15"/>
        <v>100</v>
      </c>
      <c r="C1000" s="2">
        <f ca="1">表格1[[#This Row],[期初]]*(1+_xlfn.NORM.INV(RAND(),平均報酬率,平均標準差))</f>
        <v>109.78006203986909</v>
      </c>
      <c r="D1000" s="2">
        <f ca="1">表格1[[#This Row],[第1年]]*(1+_xlfn.NORM.INV(RAND(),平均報酬率,平均標準差))</f>
        <v>127.96284096836821</v>
      </c>
      <c r="E1000" s="2">
        <f ca="1">表格1[[#This Row],[第2年]]*(1+_xlfn.NORM.INV(RAND(),平均報酬率,平均標準差))</f>
        <v>144.39750328177084</v>
      </c>
      <c r="F1000" s="2">
        <f ca="1">表格1[[#This Row],[第3年]]*(1+_xlfn.NORM.INV(RAND(),平均報酬率,平均標準差))</f>
        <v>165.69293822707925</v>
      </c>
      <c r="G1000" s="2">
        <f ca="1">表格1[[#This Row],[第4年]]*(1+_xlfn.NORM.INV(RAND(),平均報酬率,平均標準差))</f>
        <v>185.77152478354503</v>
      </c>
      <c r="H1000" s="2">
        <f ca="1">表格1[[#This Row],[第5年]]*(1+_xlfn.NORM.INV(RAND(),平均報酬率,平均標準差))</f>
        <v>186.41599457749615</v>
      </c>
      <c r="I1000" s="2">
        <f ca="1">表格1[[#This Row],[第6年]]*(1+_xlfn.NORM.INV(RAND(),平均報酬率,平均標準差))</f>
        <v>196.00215821551419</v>
      </c>
      <c r="J1000" s="2">
        <f ca="1">表格1[[#This Row],[第7年]]*(1+_xlfn.NORM.INV(RAND(),平均報酬率,平均標準差))</f>
        <v>221.77135019237201</v>
      </c>
      <c r="K1000" s="2">
        <f ca="1">表格1[[#This Row],[第8年]]*(1+_xlfn.NORM.INV(RAND(),平均報酬率,平均標準差))</f>
        <v>255.63228232203201</v>
      </c>
      <c r="L1000" s="2">
        <f ca="1">表格1[[#This Row],[第9年]]*(1+_xlfn.NORM.INV(RAND(),平均報酬率,平均標準差))</f>
        <v>268.00075106883241</v>
      </c>
    </row>
    <row r="1001" spans="1:12" x14ac:dyDescent="0.25">
      <c r="A1001" s="1">
        <v>973</v>
      </c>
      <c r="B1001" s="1">
        <f t="shared" si="15"/>
        <v>100</v>
      </c>
      <c r="C1001" s="2">
        <f ca="1">表格1[[#This Row],[期初]]*(1+_xlfn.NORM.INV(RAND(),平均報酬率,平均標準差))</f>
        <v>117.28418124875056</v>
      </c>
      <c r="D1001" s="2">
        <f ca="1">表格1[[#This Row],[第1年]]*(1+_xlfn.NORM.INV(RAND(),平均報酬率,平均標準差))</f>
        <v>114.16452855145045</v>
      </c>
      <c r="E1001" s="2">
        <f ca="1">表格1[[#This Row],[第2年]]*(1+_xlfn.NORM.INV(RAND(),平均報酬率,平均標準差))</f>
        <v>125.2365683704426</v>
      </c>
      <c r="F1001" s="2">
        <f ca="1">表格1[[#This Row],[第3年]]*(1+_xlfn.NORM.INV(RAND(),平均報酬率,平均標準差))</f>
        <v>121.38651915661413</v>
      </c>
      <c r="G1001" s="2">
        <f ca="1">表格1[[#This Row],[第4年]]*(1+_xlfn.NORM.INV(RAND(),平均報酬率,平均標準差))</f>
        <v>127.46783839714043</v>
      </c>
      <c r="H1001" s="2">
        <f ca="1">表格1[[#This Row],[第5年]]*(1+_xlfn.NORM.INV(RAND(),平均報酬率,平均標準差))</f>
        <v>140.79025315674622</v>
      </c>
      <c r="I1001" s="2">
        <f ca="1">表格1[[#This Row],[第6年]]*(1+_xlfn.NORM.INV(RAND(),平均報酬率,平均標準差))</f>
        <v>156.50168098220126</v>
      </c>
      <c r="J1001" s="2">
        <f ca="1">表格1[[#This Row],[第7年]]*(1+_xlfn.NORM.INV(RAND(),平均報酬率,平均標準差))</f>
        <v>153.00137259276576</v>
      </c>
      <c r="K1001" s="2">
        <f ca="1">表格1[[#This Row],[第8年]]*(1+_xlfn.NORM.INV(RAND(),平均報酬率,平均標準差))</f>
        <v>161.36902201996884</v>
      </c>
      <c r="L1001" s="2">
        <f ca="1">表格1[[#This Row],[第9年]]*(1+_xlfn.NORM.INV(RAND(),平均報酬率,平均標準差))</f>
        <v>169.61360991467942</v>
      </c>
    </row>
    <row r="1002" spans="1:12" x14ac:dyDescent="0.25">
      <c r="A1002" s="1">
        <v>974</v>
      </c>
      <c r="B1002" s="1">
        <f t="shared" si="15"/>
        <v>100</v>
      </c>
      <c r="C1002" s="2">
        <f ca="1">表格1[[#This Row],[期初]]*(1+_xlfn.NORM.INV(RAND(),平均報酬率,平均標準差))</f>
        <v>104.41379109668955</v>
      </c>
      <c r="D1002" s="2">
        <f ca="1">表格1[[#This Row],[第1年]]*(1+_xlfn.NORM.INV(RAND(),平均報酬率,平均標準差))</f>
        <v>103.63361714341661</v>
      </c>
      <c r="E1002" s="2">
        <f ca="1">表格1[[#This Row],[第2年]]*(1+_xlfn.NORM.INV(RAND(),平均報酬率,平均標準差))</f>
        <v>114.19684073201493</v>
      </c>
      <c r="F1002" s="2">
        <f ca="1">表格1[[#This Row],[第3年]]*(1+_xlfn.NORM.INV(RAND(),平均報酬率,平均標準差))</f>
        <v>137.33504624653864</v>
      </c>
      <c r="G1002" s="2">
        <f ca="1">表格1[[#This Row],[第4年]]*(1+_xlfn.NORM.INV(RAND(),平均報酬率,平均標準差))</f>
        <v>139.08305020240951</v>
      </c>
      <c r="H1002" s="2">
        <f ca="1">表格1[[#This Row],[第5年]]*(1+_xlfn.NORM.INV(RAND(),平均報酬率,平均標準差))</f>
        <v>150.56005630114143</v>
      </c>
      <c r="I1002" s="2">
        <f ca="1">表格1[[#This Row],[第6年]]*(1+_xlfn.NORM.INV(RAND(),平均報酬率,平均標準差))</f>
        <v>166.50870519796902</v>
      </c>
      <c r="J1002" s="2">
        <f ca="1">表格1[[#This Row],[第7年]]*(1+_xlfn.NORM.INV(RAND(),平均報酬率,平均標準差))</f>
        <v>192.79742039601743</v>
      </c>
      <c r="K1002" s="2">
        <f ca="1">表格1[[#This Row],[第8年]]*(1+_xlfn.NORM.INV(RAND(),平均報酬率,平均標準差))</f>
        <v>194.18284974916</v>
      </c>
      <c r="L1002" s="2">
        <f ca="1">表格1[[#This Row],[第9年]]*(1+_xlfn.NORM.INV(RAND(),平均報酬率,平均標準差))</f>
        <v>211.88709101931923</v>
      </c>
    </row>
    <row r="1003" spans="1:12" x14ac:dyDescent="0.25">
      <c r="A1003" s="1">
        <v>975</v>
      </c>
      <c r="B1003" s="1">
        <f t="shared" si="15"/>
        <v>100</v>
      </c>
      <c r="C1003" s="2">
        <f ca="1">表格1[[#This Row],[期初]]*(1+_xlfn.NORM.INV(RAND(),平均報酬率,平均標準差))</f>
        <v>109.25865036685387</v>
      </c>
      <c r="D1003" s="2">
        <f ca="1">表格1[[#This Row],[第1年]]*(1+_xlfn.NORM.INV(RAND(),平均報酬率,平均標準差))</f>
        <v>134.81571400953365</v>
      </c>
      <c r="E1003" s="2">
        <f ca="1">表格1[[#This Row],[第2年]]*(1+_xlfn.NORM.INV(RAND(),平均報酬率,平均標準差))</f>
        <v>145.51031093391921</v>
      </c>
      <c r="F1003" s="2">
        <f ca="1">表格1[[#This Row],[第3年]]*(1+_xlfn.NORM.INV(RAND(),平均報酬率,平均標準差))</f>
        <v>158.72434714269676</v>
      </c>
      <c r="G1003" s="2">
        <f ca="1">表格1[[#This Row],[第4年]]*(1+_xlfn.NORM.INV(RAND(),平均報酬率,平均標準差))</f>
        <v>170.72569725992881</v>
      </c>
      <c r="H1003" s="2">
        <f ca="1">表格1[[#This Row],[第5年]]*(1+_xlfn.NORM.INV(RAND(),平均報酬率,平均標準差))</f>
        <v>193.06759543381787</v>
      </c>
      <c r="I1003" s="2">
        <f ca="1">表格1[[#This Row],[第6年]]*(1+_xlfn.NORM.INV(RAND(),平均報酬率,平均標準差))</f>
        <v>219.71322095224087</v>
      </c>
      <c r="J1003" s="2">
        <f ca="1">表格1[[#This Row],[第7年]]*(1+_xlfn.NORM.INV(RAND(),平均報酬率,平均標準差))</f>
        <v>230.4150760443666</v>
      </c>
      <c r="K1003" s="2">
        <f ca="1">表格1[[#This Row],[第8年]]*(1+_xlfn.NORM.INV(RAND(),平均報酬率,平均標準差))</f>
        <v>245.21786971422202</v>
      </c>
      <c r="L1003" s="2">
        <f ca="1">表格1[[#This Row],[第9年]]*(1+_xlfn.NORM.INV(RAND(),平均報酬率,平均標準差))</f>
        <v>255.84509312829735</v>
      </c>
    </row>
    <row r="1004" spans="1:12" x14ac:dyDescent="0.25">
      <c r="A1004" s="1">
        <v>976</v>
      </c>
      <c r="B1004" s="1">
        <f t="shared" si="15"/>
        <v>100</v>
      </c>
      <c r="C1004" s="2">
        <f ca="1">表格1[[#This Row],[期初]]*(1+_xlfn.NORM.INV(RAND(),平均報酬率,平均標準差))</f>
        <v>111.21517595204058</v>
      </c>
      <c r="D1004" s="2">
        <f ca="1">表格1[[#This Row],[第1年]]*(1+_xlfn.NORM.INV(RAND(),平均報酬率,平均標準差))</f>
        <v>126.02319803339101</v>
      </c>
      <c r="E1004" s="2">
        <f ca="1">表格1[[#This Row],[第2年]]*(1+_xlfn.NORM.INV(RAND(),平均報酬率,平均標準差))</f>
        <v>135.06430022825603</v>
      </c>
      <c r="F1004" s="2">
        <f ca="1">表格1[[#This Row],[第3年]]*(1+_xlfn.NORM.INV(RAND(),平均報酬率,平均標準差))</f>
        <v>130.32836676601241</v>
      </c>
      <c r="G1004" s="2">
        <f ca="1">表格1[[#This Row],[第4年]]*(1+_xlfn.NORM.INV(RAND(),平均報酬率,平均標準差))</f>
        <v>144.33656758671034</v>
      </c>
      <c r="H1004" s="2">
        <f ca="1">表格1[[#This Row],[第5年]]*(1+_xlfn.NORM.INV(RAND(),平均報酬率,平均標準差))</f>
        <v>148.69030220512275</v>
      </c>
      <c r="I1004" s="2">
        <f ca="1">表格1[[#This Row],[第6年]]*(1+_xlfn.NORM.INV(RAND(),平均報酬率,平均標準差))</f>
        <v>164.88016029737079</v>
      </c>
      <c r="J1004" s="2">
        <f ca="1">表格1[[#This Row],[第7年]]*(1+_xlfn.NORM.INV(RAND(),平均報酬率,平均標準差))</f>
        <v>173.66197842231983</v>
      </c>
      <c r="K1004" s="2">
        <f ca="1">表格1[[#This Row],[第8年]]*(1+_xlfn.NORM.INV(RAND(),平均報酬率,平均標準差))</f>
        <v>184.95201282092765</v>
      </c>
      <c r="L1004" s="2">
        <f ca="1">表格1[[#This Row],[第9年]]*(1+_xlfn.NORM.INV(RAND(),平均報酬率,平均標準差))</f>
        <v>203.88808123243956</v>
      </c>
    </row>
    <row r="1005" spans="1:12" x14ac:dyDescent="0.25">
      <c r="A1005" s="1">
        <v>977</v>
      </c>
      <c r="B1005" s="1">
        <f t="shared" si="15"/>
        <v>100</v>
      </c>
      <c r="C1005" s="2">
        <f ca="1">表格1[[#This Row],[期初]]*(1+_xlfn.NORM.INV(RAND(),平均報酬率,平均標準差))</f>
        <v>114.13023174511525</v>
      </c>
      <c r="D1005" s="2">
        <f ca="1">表格1[[#This Row],[第1年]]*(1+_xlfn.NORM.INV(RAND(),平均報酬率,平均標準差))</f>
        <v>118.11983176856597</v>
      </c>
      <c r="E1005" s="2">
        <f ca="1">表格1[[#This Row],[第2年]]*(1+_xlfn.NORM.INV(RAND(),平均報酬率,平均標準差))</f>
        <v>126.87582325856167</v>
      </c>
      <c r="F1005" s="2">
        <f ca="1">表格1[[#This Row],[第3年]]*(1+_xlfn.NORM.INV(RAND(),平均報酬率,平均標準差))</f>
        <v>153.49001299852551</v>
      </c>
      <c r="G1005" s="2">
        <f ca="1">表格1[[#This Row],[第4年]]*(1+_xlfn.NORM.INV(RAND(),平均報酬率,平均標準差))</f>
        <v>160.86699837950542</v>
      </c>
      <c r="H1005" s="2">
        <f ca="1">表格1[[#This Row],[第5年]]*(1+_xlfn.NORM.INV(RAND(),平均報酬率,平均標準差))</f>
        <v>172.48447752174607</v>
      </c>
      <c r="I1005" s="2">
        <f ca="1">表格1[[#This Row],[第6年]]*(1+_xlfn.NORM.INV(RAND(),平均報酬率,平均標準差))</f>
        <v>192.08816262566435</v>
      </c>
      <c r="J1005" s="2">
        <f ca="1">表格1[[#This Row],[第7年]]*(1+_xlfn.NORM.INV(RAND(),平均報酬率,平均標準差))</f>
        <v>195.23057166291778</v>
      </c>
      <c r="K1005" s="2">
        <f ca="1">表格1[[#This Row],[第8年]]*(1+_xlfn.NORM.INV(RAND(),平均報酬率,平均標準差))</f>
        <v>212.08331845038816</v>
      </c>
      <c r="L1005" s="2">
        <f ca="1">表格1[[#This Row],[第9年]]*(1+_xlfn.NORM.INV(RAND(),平均報酬率,平均標準差))</f>
        <v>229.34861298350881</v>
      </c>
    </row>
    <row r="1006" spans="1:12" x14ac:dyDescent="0.25">
      <c r="A1006" s="1">
        <v>978</v>
      </c>
      <c r="B1006" s="1">
        <f t="shared" si="15"/>
        <v>100</v>
      </c>
      <c r="C1006" s="2">
        <f ca="1">表格1[[#This Row],[期初]]*(1+_xlfn.NORM.INV(RAND(),平均報酬率,平均標準差))</f>
        <v>98.465366603417209</v>
      </c>
      <c r="D1006" s="2">
        <f ca="1">表格1[[#This Row],[第1年]]*(1+_xlfn.NORM.INV(RAND(),平均報酬率,平均標準差))</f>
        <v>100.04652083895255</v>
      </c>
      <c r="E1006" s="2">
        <f ca="1">表格1[[#This Row],[第2年]]*(1+_xlfn.NORM.INV(RAND(),平均報酬率,平均標準差))</f>
        <v>108.96945501508414</v>
      </c>
      <c r="F1006" s="2">
        <f ca="1">表格1[[#This Row],[第3年]]*(1+_xlfn.NORM.INV(RAND(),平均報酬率,平均標準差))</f>
        <v>113.62138478637739</v>
      </c>
      <c r="G1006" s="2">
        <f ca="1">表格1[[#This Row],[第4年]]*(1+_xlfn.NORM.INV(RAND(),平均報酬率,平均標準差))</f>
        <v>128.15993883217348</v>
      </c>
      <c r="H1006" s="2">
        <f ca="1">表格1[[#This Row],[第5年]]*(1+_xlfn.NORM.INV(RAND(),平均報酬率,平均標準差))</f>
        <v>123.67802301616959</v>
      </c>
      <c r="I1006" s="2">
        <f ca="1">表格1[[#This Row],[第6年]]*(1+_xlfn.NORM.INV(RAND(),平均報酬率,平均標準差))</f>
        <v>135.47759886600122</v>
      </c>
      <c r="J1006" s="2">
        <f ca="1">表格1[[#This Row],[第7年]]*(1+_xlfn.NORM.INV(RAND(),平均報酬率,平均標準差))</f>
        <v>145.42331995874227</v>
      </c>
      <c r="K1006" s="2">
        <f ca="1">表格1[[#This Row],[第8年]]*(1+_xlfn.NORM.INV(RAND(),平均報酬率,平均標準差))</f>
        <v>159.17364368159653</v>
      </c>
      <c r="L1006" s="2">
        <f ca="1">表格1[[#This Row],[第9年]]*(1+_xlfn.NORM.INV(RAND(),平均報酬率,平均標準差))</f>
        <v>172.95948148149827</v>
      </c>
    </row>
    <row r="1007" spans="1:12" x14ac:dyDescent="0.25">
      <c r="A1007" s="1">
        <v>979</v>
      </c>
      <c r="B1007" s="1">
        <f t="shared" si="15"/>
        <v>100</v>
      </c>
      <c r="C1007" s="2">
        <f ca="1">表格1[[#This Row],[期初]]*(1+_xlfn.NORM.INV(RAND(),平均報酬率,平均標準差))</f>
        <v>112.80655947091311</v>
      </c>
      <c r="D1007" s="2">
        <f ca="1">表格1[[#This Row],[第1年]]*(1+_xlfn.NORM.INV(RAND(),平均報酬率,平均標準差))</f>
        <v>137.55620194167741</v>
      </c>
      <c r="E1007" s="2">
        <f ca="1">表格1[[#This Row],[第2年]]*(1+_xlfn.NORM.INV(RAND(),平均報酬率,平均標準差))</f>
        <v>145.1317887932185</v>
      </c>
      <c r="F1007" s="2">
        <f ca="1">表格1[[#This Row],[第3年]]*(1+_xlfn.NORM.INV(RAND(),平均報酬率,平均標準差))</f>
        <v>160.01987245939208</v>
      </c>
      <c r="G1007" s="2">
        <f ca="1">表格1[[#This Row],[第4年]]*(1+_xlfn.NORM.INV(RAND(),平均報酬率,平均標準差))</f>
        <v>177.8791507022386</v>
      </c>
      <c r="H1007" s="2">
        <f ca="1">表格1[[#This Row],[第5年]]*(1+_xlfn.NORM.INV(RAND(),平均報酬率,平均標準差))</f>
        <v>188.65982780075669</v>
      </c>
      <c r="I1007" s="2">
        <f ca="1">表格1[[#This Row],[第6年]]*(1+_xlfn.NORM.INV(RAND(),平均報酬率,平均標準差))</f>
        <v>202.81006785435758</v>
      </c>
      <c r="J1007" s="2">
        <f ca="1">表格1[[#This Row],[第7年]]*(1+_xlfn.NORM.INV(RAND(),平均報酬率,平均標準差))</f>
        <v>216.51471247868218</v>
      </c>
      <c r="K1007" s="2">
        <f ca="1">表格1[[#This Row],[第8年]]*(1+_xlfn.NORM.INV(RAND(),平均報酬率,平均標準差))</f>
        <v>237.09912256794371</v>
      </c>
      <c r="L1007" s="2">
        <f ca="1">表格1[[#This Row],[第9年]]*(1+_xlfn.NORM.INV(RAND(),平均報酬率,平均標準差))</f>
        <v>281.87830559398412</v>
      </c>
    </row>
    <row r="1008" spans="1:12" x14ac:dyDescent="0.25">
      <c r="A1008" s="1">
        <v>980</v>
      </c>
      <c r="B1008" s="1">
        <f t="shared" si="15"/>
        <v>100</v>
      </c>
      <c r="C1008" s="2">
        <f ca="1">表格1[[#This Row],[期初]]*(1+_xlfn.NORM.INV(RAND(),平均報酬率,平均標準差))</f>
        <v>98.055674343787402</v>
      </c>
      <c r="D1008" s="2">
        <f ca="1">表格1[[#This Row],[第1年]]*(1+_xlfn.NORM.INV(RAND(),平均報酬率,平均標準差))</f>
        <v>105.17406202238328</v>
      </c>
      <c r="E1008" s="2">
        <f ca="1">表格1[[#This Row],[第2年]]*(1+_xlfn.NORM.INV(RAND(),平均報酬率,平均標準差))</f>
        <v>115.95887780401395</v>
      </c>
      <c r="F1008" s="2">
        <f ca="1">表格1[[#This Row],[第3年]]*(1+_xlfn.NORM.INV(RAND(),平均報酬率,平均標準差))</f>
        <v>134.54720914053507</v>
      </c>
      <c r="G1008" s="2">
        <f ca="1">表格1[[#This Row],[第4年]]*(1+_xlfn.NORM.INV(RAND(),平均報酬率,平均標準差))</f>
        <v>139.11316156287199</v>
      </c>
      <c r="H1008" s="2">
        <f ca="1">表格1[[#This Row],[第5年]]*(1+_xlfn.NORM.INV(RAND(),平均報酬率,平均標準差))</f>
        <v>146.69185541227441</v>
      </c>
      <c r="I1008" s="2">
        <f ca="1">表格1[[#This Row],[第6年]]*(1+_xlfn.NORM.INV(RAND(),平均報酬率,平均標準差))</f>
        <v>146.55138580782815</v>
      </c>
      <c r="J1008" s="2">
        <f ca="1">表格1[[#This Row],[第7年]]*(1+_xlfn.NORM.INV(RAND(),平均報酬率,平均標準差))</f>
        <v>146.51643345198713</v>
      </c>
      <c r="K1008" s="2">
        <f ca="1">表格1[[#This Row],[第8年]]*(1+_xlfn.NORM.INV(RAND(),平均報酬率,平均標準差))</f>
        <v>159.18330871870333</v>
      </c>
      <c r="L1008" s="2">
        <f ca="1">表格1[[#This Row],[第9年]]*(1+_xlfn.NORM.INV(RAND(),平均報酬率,平均標準差))</f>
        <v>183.37099446902457</v>
      </c>
    </row>
    <row r="1009" spans="1:12" x14ac:dyDescent="0.25">
      <c r="A1009" s="1">
        <v>981</v>
      </c>
      <c r="B1009" s="1">
        <f t="shared" si="15"/>
        <v>100</v>
      </c>
      <c r="C1009" s="2">
        <f ca="1">表格1[[#This Row],[期初]]*(1+_xlfn.NORM.INV(RAND(),平均報酬率,平均標準差))</f>
        <v>99.323581731683277</v>
      </c>
      <c r="D1009" s="2">
        <f ca="1">表格1[[#This Row],[第1年]]*(1+_xlfn.NORM.INV(RAND(),平均報酬率,平均標準差))</f>
        <v>99.15150489444818</v>
      </c>
      <c r="E1009" s="2">
        <f ca="1">表格1[[#This Row],[第2年]]*(1+_xlfn.NORM.INV(RAND(),平均報酬率,平均標準差))</f>
        <v>113.40785012102272</v>
      </c>
      <c r="F1009" s="2">
        <f ca="1">表格1[[#This Row],[第3年]]*(1+_xlfn.NORM.INV(RAND(),平均報酬率,平均標準差))</f>
        <v>129.35892950835714</v>
      </c>
      <c r="G1009" s="2">
        <f ca="1">表格1[[#This Row],[第4年]]*(1+_xlfn.NORM.INV(RAND(),平均報酬率,平均標準差))</f>
        <v>139.16367029177897</v>
      </c>
      <c r="H1009" s="2">
        <f ca="1">表格1[[#This Row],[第5年]]*(1+_xlfn.NORM.INV(RAND(),平均報酬率,平均標準差))</f>
        <v>161.2414390970753</v>
      </c>
      <c r="I1009" s="2">
        <f ca="1">表格1[[#This Row],[第6年]]*(1+_xlfn.NORM.INV(RAND(),平均報酬率,平均標準差))</f>
        <v>165.86342208254305</v>
      </c>
      <c r="J1009" s="2">
        <f ca="1">表格1[[#This Row],[第7年]]*(1+_xlfn.NORM.INV(RAND(),平均報酬率,平均標準差))</f>
        <v>175.38226106206685</v>
      </c>
      <c r="K1009" s="2">
        <f ca="1">表格1[[#This Row],[第8年]]*(1+_xlfn.NORM.INV(RAND(),平均報酬率,平均標準差))</f>
        <v>174.7507826960142</v>
      </c>
      <c r="L1009" s="2">
        <f ca="1">表格1[[#This Row],[第9年]]*(1+_xlfn.NORM.INV(RAND(),平均報酬率,平均標準差))</f>
        <v>178.18867225962603</v>
      </c>
    </row>
    <row r="1010" spans="1:12" x14ac:dyDescent="0.25">
      <c r="A1010" s="1">
        <v>982</v>
      </c>
      <c r="B1010" s="1">
        <f t="shared" si="15"/>
        <v>100</v>
      </c>
      <c r="C1010" s="2">
        <f ca="1">表格1[[#This Row],[期初]]*(1+_xlfn.NORM.INV(RAND(),平均報酬率,平均標準差))</f>
        <v>103.09110143203233</v>
      </c>
      <c r="D1010" s="2">
        <f ca="1">表格1[[#This Row],[第1年]]*(1+_xlfn.NORM.INV(RAND(),平均報酬率,平均標準差))</f>
        <v>124.35653141503896</v>
      </c>
      <c r="E1010" s="2">
        <f ca="1">表格1[[#This Row],[第2年]]*(1+_xlfn.NORM.INV(RAND(),平均報酬率,平均標準差))</f>
        <v>134.71538052675623</v>
      </c>
      <c r="F1010" s="2">
        <f ca="1">表格1[[#This Row],[第3年]]*(1+_xlfn.NORM.INV(RAND(),平均報酬率,平均標準差))</f>
        <v>144.36241237836219</v>
      </c>
      <c r="G1010" s="2">
        <f ca="1">表格1[[#This Row],[第4年]]*(1+_xlfn.NORM.INV(RAND(),平均報酬率,平均標準差))</f>
        <v>160.27008970799386</v>
      </c>
      <c r="H1010" s="2">
        <f ca="1">表格1[[#This Row],[第5年]]*(1+_xlfn.NORM.INV(RAND(),平均報酬率,平均標準差))</f>
        <v>151.34361260337741</v>
      </c>
      <c r="I1010" s="2">
        <f ca="1">表格1[[#This Row],[第6年]]*(1+_xlfn.NORM.INV(RAND(),平均報酬率,平均標準差))</f>
        <v>153.67383744659935</v>
      </c>
      <c r="J1010" s="2">
        <f ca="1">表格1[[#This Row],[第7年]]*(1+_xlfn.NORM.INV(RAND(),平均報酬率,平均標準差))</f>
        <v>147.54400222702753</v>
      </c>
      <c r="K1010" s="2">
        <f ca="1">表格1[[#This Row],[第8年]]*(1+_xlfn.NORM.INV(RAND(),平均報酬率,平均標準差))</f>
        <v>167.78860898332462</v>
      </c>
      <c r="L1010" s="2">
        <f ca="1">表格1[[#This Row],[第9年]]*(1+_xlfn.NORM.INV(RAND(),平均報酬率,平均標準差))</f>
        <v>178.49933588725423</v>
      </c>
    </row>
    <row r="1011" spans="1:12" x14ac:dyDescent="0.25">
      <c r="A1011" s="1">
        <v>983</v>
      </c>
      <c r="B1011" s="1">
        <f t="shared" si="15"/>
        <v>100</v>
      </c>
      <c r="C1011" s="2">
        <f ca="1">表格1[[#This Row],[期初]]*(1+_xlfn.NORM.INV(RAND(),平均報酬率,平均標準差))</f>
        <v>116.9340130708846</v>
      </c>
      <c r="D1011" s="2">
        <f ca="1">表格1[[#This Row],[第1年]]*(1+_xlfn.NORM.INV(RAND(),平均報酬率,平均標準差))</f>
        <v>132.4321856080372</v>
      </c>
      <c r="E1011" s="2">
        <f ca="1">表格1[[#This Row],[第2年]]*(1+_xlfn.NORM.INV(RAND(),平均報酬率,平均標準差))</f>
        <v>144.03633654792017</v>
      </c>
      <c r="F1011" s="2">
        <f ca="1">表格1[[#This Row],[第3年]]*(1+_xlfn.NORM.INV(RAND(),平均報酬率,平均標準差))</f>
        <v>151.5035987373617</v>
      </c>
      <c r="G1011" s="2">
        <f ca="1">表格1[[#This Row],[第4年]]*(1+_xlfn.NORM.INV(RAND(),平均報酬率,平均標準差))</f>
        <v>162.20251177960853</v>
      </c>
      <c r="H1011" s="2">
        <f ca="1">表格1[[#This Row],[第5年]]*(1+_xlfn.NORM.INV(RAND(),平均報酬率,平均標準差))</f>
        <v>175.32776456756002</v>
      </c>
      <c r="I1011" s="2">
        <f ca="1">表格1[[#This Row],[第6年]]*(1+_xlfn.NORM.INV(RAND(),平均報酬率,平均標準差))</f>
        <v>191.38150603253942</v>
      </c>
      <c r="J1011" s="2">
        <f ca="1">表格1[[#This Row],[第7年]]*(1+_xlfn.NORM.INV(RAND(),平均報酬率,平均標準差))</f>
        <v>201.81494342948244</v>
      </c>
      <c r="K1011" s="2">
        <f ca="1">表格1[[#This Row],[第8年]]*(1+_xlfn.NORM.INV(RAND(),平均報酬率,平均標準差))</f>
        <v>216.24890968857517</v>
      </c>
      <c r="L1011" s="2">
        <f ca="1">表格1[[#This Row],[第9年]]*(1+_xlfn.NORM.INV(RAND(),平均報酬率,平均標準差))</f>
        <v>238.95556139051129</v>
      </c>
    </row>
    <row r="1012" spans="1:12" x14ac:dyDescent="0.25">
      <c r="A1012" s="1">
        <v>984</v>
      </c>
      <c r="B1012" s="1">
        <f t="shared" si="15"/>
        <v>100</v>
      </c>
      <c r="C1012" s="2">
        <f ca="1">表格1[[#This Row],[期初]]*(1+_xlfn.NORM.INV(RAND(),平均報酬率,平均標準差))</f>
        <v>104.95279139835478</v>
      </c>
      <c r="D1012" s="2">
        <f ca="1">表格1[[#This Row],[第1年]]*(1+_xlfn.NORM.INV(RAND(),平均報酬率,平均標準差))</f>
        <v>118.17224855884152</v>
      </c>
      <c r="E1012" s="2">
        <f ca="1">表格1[[#This Row],[第2年]]*(1+_xlfn.NORM.INV(RAND(),平均報酬率,平均標準差))</f>
        <v>136.46040294084182</v>
      </c>
      <c r="F1012" s="2">
        <f ca="1">表格1[[#This Row],[第3年]]*(1+_xlfn.NORM.INV(RAND(),平均報酬率,平均標準差))</f>
        <v>139.3758791550807</v>
      </c>
      <c r="G1012" s="2">
        <f ca="1">表格1[[#This Row],[第4年]]*(1+_xlfn.NORM.INV(RAND(),平均報酬率,平均標準差))</f>
        <v>160.97534965520424</v>
      </c>
      <c r="H1012" s="2">
        <f ca="1">表格1[[#This Row],[第5年]]*(1+_xlfn.NORM.INV(RAND(),平均報酬率,平均標準差))</f>
        <v>176.62221470800208</v>
      </c>
      <c r="I1012" s="2">
        <f ca="1">表格1[[#This Row],[第6年]]*(1+_xlfn.NORM.INV(RAND(),平均報酬率,平均標準差))</f>
        <v>192.61447496766698</v>
      </c>
      <c r="J1012" s="2">
        <f ca="1">表格1[[#This Row],[第7年]]*(1+_xlfn.NORM.INV(RAND(),平均報酬率,平均標準差))</f>
        <v>210.4682517604829</v>
      </c>
      <c r="K1012" s="2">
        <f ca="1">表格1[[#This Row],[第8年]]*(1+_xlfn.NORM.INV(RAND(),平均報酬率,平均標準差))</f>
        <v>225.44109934605015</v>
      </c>
      <c r="L1012" s="2">
        <f ca="1">表格1[[#This Row],[第9年]]*(1+_xlfn.NORM.INV(RAND(),平均報酬率,平均標準差))</f>
        <v>257.11731452406553</v>
      </c>
    </row>
    <row r="1013" spans="1:12" x14ac:dyDescent="0.25">
      <c r="A1013" s="1">
        <v>985</v>
      </c>
      <c r="B1013" s="1">
        <f t="shared" si="15"/>
        <v>100</v>
      </c>
      <c r="C1013" s="2">
        <f ca="1">表格1[[#This Row],[期初]]*(1+_xlfn.NORM.INV(RAND(),平均報酬率,平均標準差))</f>
        <v>97.887697885830264</v>
      </c>
      <c r="D1013" s="2">
        <f ca="1">表格1[[#This Row],[第1年]]*(1+_xlfn.NORM.INV(RAND(),平均報酬率,平均標準差))</f>
        <v>107.44545681138733</v>
      </c>
      <c r="E1013" s="2">
        <f ca="1">表格1[[#This Row],[第2年]]*(1+_xlfn.NORM.INV(RAND(),平均報酬率,平均標準差))</f>
        <v>119.14506926931746</v>
      </c>
      <c r="F1013" s="2">
        <f ca="1">表格1[[#This Row],[第3年]]*(1+_xlfn.NORM.INV(RAND(),平均報酬率,平均標準差))</f>
        <v>128.08552366094091</v>
      </c>
      <c r="G1013" s="2">
        <f ca="1">表格1[[#This Row],[第4年]]*(1+_xlfn.NORM.INV(RAND(),平均報酬率,平均標準差))</f>
        <v>132.1532562504789</v>
      </c>
      <c r="H1013" s="2">
        <f ca="1">表格1[[#This Row],[第5年]]*(1+_xlfn.NORM.INV(RAND(),平均報酬率,平均標準差))</f>
        <v>138.96042938965175</v>
      </c>
      <c r="I1013" s="2">
        <f ca="1">表格1[[#This Row],[第6年]]*(1+_xlfn.NORM.INV(RAND(),平均報酬率,平均標準差))</f>
        <v>145.04713574124983</v>
      </c>
      <c r="J1013" s="2">
        <f ca="1">表格1[[#This Row],[第7年]]*(1+_xlfn.NORM.INV(RAND(),平均報酬率,平均標準差))</f>
        <v>155.13941912669375</v>
      </c>
      <c r="K1013" s="2">
        <f ca="1">表格1[[#This Row],[第8年]]*(1+_xlfn.NORM.INV(RAND(),平均報酬率,平均標準差))</f>
        <v>146.66660160306793</v>
      </c>
      <c r="L1013" s="2">
        <f ca="1">表格1[[#This Row],[第9年]]*(1+_xlfn.NORM.INV(RAND(),平均報酬率,平均標準差))</f>
        <v>161.99841639332726</v>
      </c>
    </row>
    <row r="1014" spans="1:12" x14ac:dyDescent="0.25">
      <c r="A1014" s="1">
        <v>986</v>
      </c>
      <c r="B1014" s="1">
        <f t="shared" si="15"/>
        <v>100</v>
      </c>
      <c r="C1014" s="2">
        <f ca="1">表格1[[#This Row],[期初]]*(1+_xlfn.NORM.INV(RAND(),平均報酬率,平均標準差))</f>
        <v>97.801208168943532</v>
      </c>
      <c r="D1014" s="2">
        <f ca="1">表格1[[#This Row],[第1年]]*(1+_xlfn.NORM.INV(RAND(),平均報酬率,平均標準差))</f>
        <v>100.98876909153549</v>
      </c>
      <c r="E1014" s="2">
        <f ca="1">表格1[[#This Row],[第2年]]*(1+_xlfn.NORM.INV(RAND(),平均報酬率,平均標準差))</f>
        <v>107.59597822694269</v>
      </c>
      <c r="F1014" s="2">
        <f ca="1">表格1[[#This Row],[第3年]]*(1+_xlfn.NORM.INV(RAND(),平均報酬率,平均標準差))</f>
        <v>119.81975611297399</v>
      </c>
      <c r="G1014" s="2">
        <f ca="1">表格1[[#This Row],[第4年]]*(1+_xlfn.NORM.INV(RAND(),平均報酬率,平均標準差))</f>
        <v>128.44334207778485</v>
      </c>
      <c r="H1014" s="2">
        <f ca="1">表格1[[#This Row],[第5年]]*(1+_xlfn.NORM.INV(RAND(),平均報酬率,平均標準差))</f>
        <v>136.24287726274235</v>
      </c>
      <c r="I1014" s="2">
        <f ca="1">表格1[[#This Row],[第6年]]*(1+_xlfn.NORM.INV(RAND(),平均報酬率,平均標準差))</f>
        <v>148.96953336304344</v>
      </c>
      <c r="J1014" s="2">
        <f ca="1">表格1[[#This Row],[第7年]]*(1+_xlfn.NORM.INV(RAND(),平均報酬率,平均標準差))</f>
        <v>169.94596262358232</v>
      </c>
      <c r="K1014" s="2">
        <f ca="1">表格1[[#This Row],[第8年]]*(1+_xlfn.NORM.INV(RAND(),平均報酬率,平均標準差))</f>
        <v>175.46187260882039</v>
      </c>
      <c r="L1014" s="2">
        <f ca="1">表格1[[#This Row],[第9年]]*(1+_xlfn.NORM.INV(RAND(),平均報酬率,平均標準差))</f>
        <v>183.56549293532382</v>
      </c>
    </row>
    <row r="1015" spans="1:12" x14ac:dyDescent="0.25">
      <c r="A1015" s="1">
        <v>987</v>
      </c>
      <c r="B1015" s="1">
        <f t="shared" si="15"/>
        <v>100</v>
      </c>
      <c r="C1015" s="2">
        <f ca="1">表格1[[#This Row],[期初]]*(1+_xlfn.NORM.INV(RAND(),平均報酬率,平均標準差))</f>
        <v>109.78639216301636</v>
      </c>
      <c r="D1015" s="2">
        <f ca="1">表格1[[#This Row],[第1年]]*(1+_xlfn.NORM.INV(RAND(),平均報酬率,平均標準差))</f>
        <v>117.48286789666481</v>
      </c>
      <c r="E1015" s="2">
        <f ca="1">表格1[[#This Row],[第2年]]*(1+_xlfn.NORM.INV(RAND(),平均報酬率,平均標準差))</f>
        <v>109.94948395843342</v>
      </c>
      <c r="F1015" s="2">
        <f ca="1">表格1[[#This Row],[第3年]]*(1+_xlfn.NORM.INV(RAND(),平均報酬率,平均標準差))</f>
        <v>119.46186124826009</v>
      </c>
      <c r="G1015" s="2">
        <f ca="1">表格1[[#This Row],[第4年]]*(1+_xlfn.NORM.INV(RAND(),平均報酬率,平均標準差))</f>
        <v>121.0632864722307</v>
      </c>
      <c r="H1015" s="2">
        <f ca="1">表格1[[#This Row],[第5年]]*(1+_xlfn.NORM.INV(RAND(),平均報酬率,平均標準差))</f>
        <v>119.45934386885298</v>
      </c>
      <c r="I1015" s="2">
        <f ca="1">表格1[[#This Row],[第6年]]*(1+_xlfn.NORM.INV(RAND(),平均報酬率,平均標準差))</f>
        <v>118.52966379351047</v>
      </c>
      <c r="J1015" s="2">
        <f ca="1">表格1[[#This Row],[第7年]]*(1+_xlfn.NORM.INV(RAND(),平均報酬率,平均標準差))</f>
        <v>135.98952441248602</v>
      </c>
      <c r="K1015" s="2">
        <f ca="1">表格1[[#This Row],[第8年]]*(1+_xlfn.NORM.INV(RAND(),平均報酬率,平均標準差))</f>
        <v>152.79464392775037</v>
      </c>
      <c r="L1015" s="2">
        <f ca="1">表格1[[#This Row],[第9年]]*(1+_xlfn.NORM.INV(RAND(),平均報酬率,平均標準差))</f>
        <v>157.61362298629561</v>
      </c>
    </row>
    <row r="1016" spans="1:12" x14ac:dyDescent="0.25">
      <c r="A1016" s="1">
        <v>988</v>
      </c>
      <c r="B1016" s="1">
        <f t="shared" si="15"/>
        <v>100</v>
      </c>
      <c r="C1016" s="2">
        <f ca="1">表格1[[#This Row],[期初]]*(1+_xlfn.NORM.INV(RAND(),平均報酬率,平均標準差))</f>
        <v>102.45439872356282</v>
      </c>
      <c r="D1016" s="2">
        <f ca="1">表格1[[#This Row],[第1年]]*(1+_xlfn.NORM.INV(RAND(),平均報酬率,平均標準差))</f>
        <v>103.59627953806529</v>
      </c>
      <c r="E1016" s="2">
        <f ca="1">表格1[[#This Row],[第2年]]*(1+_xlfn.NORM.INV(RAND(),平均報酬率,平均標準差))</f>
        <v>118.5426512924</v>
      </c>
      <c r="F1016" s="2">
        <f ca="1">表格1[[#This Row],[第3年]]*(1+_xlfn.NORM.INV(RAND(),平均報酬率,平均標準差))</f>
        <v>131.82304171122757</v>
      </c>
      <c r="G1016" s="2">
        <f ca="1">表格1[[#This Row],[第4年]]*(1+_xlfn.NORM.INV(RAND(),平均報酬率,平均標準差))</f>
        <v>149.49989648719756</v>
      </c>
      <c r="H1016" s="2">
        <f ca="1">表格1[[#This Row],[第5年]]*(1+_xlfn.NORM.INV(RAND(),平均報酬率,平均標準差))</f>
        <v>150.15788323019697</v>
      </c>
      <c r="I1016" s="2">
        <f ca="1">表格1[[#This Row],[第6年]]*(1+_xlfn.NORM.INV(RAND(),平均報酬率,平均標準差))</f>
        <v>165.89606826788355</v>
      </c>
      <c r="J1016" s="2">
        <f ca="1">表格1[[#This Row],[第7年]]*(1+_xlfn.NORM.INV(RAND(),平均報酬率,平均標準差))</f>
        <v>167.0561453133727</v>
      </c>
      <c r="K1016" s="2">
        <f ca="1">表格1[[#This Row],[第8年]]*(1+_xlfn.NORM.INV(RAND(),平均報酬率,平均標準差))</f>
        <v>181.96396776128125</v>
      </c>
      <c r="L1016" s="2">
        <f ca="1">表格1[[#This Row],[第9年]]*(1+_xlfn.NORM.INV(RAND(),平均報酬率,平均標準差))</f>
        <v>190.61615296775145</v>
      </c>
    </row>
    <row r="1017" spans="1:12" x14ac:dyDescent="0.25">
      <c r="A1017" s="1">
        <v>989</v>
      </c>
      <c r="B1017" s="1">
        <f t="shared" si="15"/>
        <v>100</v>
      </c>
      <c r="C1017" s="2">
        <f ca="1">表格1[[#This Row],[期初]]*(1+_xlfn.NORM.INV(RAND(),平均報酬率,平均標準差))</f>
        <v>104.97120140448222</v>
      </c>
      <c r="D1017" s="2">
        <f ca="1">表格1[[#This Row],[第1年]]*(1+_xlfn.NORM.INV(RAND(),平均報酬率,平均標準差))</f>
        <v>119.41596513671614</v>
      </c>
      <c r="E1017" s="2">
        <f ca="1">表格1[[#This Row],[第2年]]*(1+_xlfn.NORM.INV(RAND(),平均報酬率,平均標準差))</f>
        <v>136.35880455140395</v>
      </c>
      <c r="F1017" s="2">
        <f ca="1">表格1[[#This Row],[第3年]]*(1+_xlfn.NORM.INV(RAND(),平均報酬率,平均標準差))</f>
        <v>127.94553371607012</v>
      </c>
      <c r="G1017" s="2">
        <f ca="1">表格1[[#This Row],[第4年]]*(1+_xlfn.NORM.INV(RAND(),平均報酬率,平均標準差))</f>
        <v>145.21420171397952</v>
      </c>
      <c r="H1017" s="2">
        <f ca="1">表格1[[#This Row],[第5年]]*(1+_xlfn.NORM.INV(RAND(),平均報酬率,平均標準差))</f>
        <v>158.37355067137852</v>
      </c>
      <c r="I1017" s="2">
        <f ca="1">表格1[[#This Row],[第6年]]*(1+_xlfn.NORM.INV(RAND(),平均報酬率,平均標準差))</f>
        <v>160.94644333550036</v>
      </c>
      <c r="J1017" s="2">
        <f ca="1">表格1[[#This Row],[第7年]]*(1+_xlfn.NORM.INV(RAND(),平均報酬率,平均標準差))</f>
        <v>175.86744888174445</v>
      </c>
      <c r="K1017" s="2">
        <f ca="1">表格1[[#This Row],[第8年]]*(1+_xlfn.NORM.INV(RAND(),平均報酬率,平均標準差))</f>
        <v>183.88472240035216</v>
      </c>
      <c r="L1017" s="2">
        <f ca="1">表格1[[#This Row],[第9年]]*(1+_xlfn.NORM.INV(RAND(),平均報酬率,平均標準差))</f>
        <v>204.85413987656835</v>
      </c>
    </row>
    <row r="1018" spans="1:12" x14ac:dyDescent="0.25">
      <c r="A1018" s="1">
        <v>990</v>
      </c>
      <c r="B1018" s="1">
        <f t="shared" si="15"/>
        <v>100</v>
      </c>
      <c r="C1018" s="2">
        <f ca="1">表格1[[#This Row],[期初]]*(1+_xlfn.NORM.INV(RAND(),平均報酬率,平均標準差))</f>
        <v>115.47378303034731</v>
      </c>
      <c r="D1018" s="2">
        <f ca="1">表格1[[#This Row],[第1年]]*(1+_xlfn.NORM.INV(RAND(),平均報酬率,平均標準差))</f>
        <v>121.40796417219585</v>
      </c>
      <c r="E1018" s="2">
        <f ca="1">表格1[[#This Row],[第2年]]*(1+_xlfn.NORM.INV(RAND(),平均報酬率,平均標準差))</f>
        <v>121.50833447967483</v>
      </c>
      <c r="F1018" s="2">
        <f ca="1">表格1[[#This Row],[第3年]]*(1+_xlfn.NORM.INV(RAND(),平均報酬率,平均標準差))</f>
        <v>136.32161482244769</v>
      </c>
      <c r="G1018" s="2">
        <f ca="1">表格1[[#This Row],[第4年]]*(1+_xlfn.NORM.INV(RAND(),平均報酬率,平均標準差))</f>
        <v>132.61440189574407</v>
      </c>
      <c r="H1018" s="2">
        <f ca="1">表格1[[#This Row],[第5年]]*(1+_xlfn.NORM.INV(RAND(),平均報酬率,平均標準差))</f>
        <v>142.49861012976194</v>
      </c>
      <c r="I1018" s="2">
        <f ca="1">表格1[[#This Row],[第6年]]*(1+_xlfn.NORM.INV(RAND(),平均報酬率,平均標準差))</f>
        <v>147.46372526003918</v>
      </c>
      <c r="J1018" s="2">
        <f ca="1">表格1[[#This Row],[第7年]]*(1+_xlfn.NORM.INV(RAND(),平均報酬率,平均標準差))</f>
        <v>135.89804915225795</v>
      </c>
      <c r="K1018" s="2">
        <f ca="1">表格1[[#This Row],[第8年]]*(1+_xlfn.NORM.INV(RAND(),平均報酬率,平均標準差))</f>
        <v>147.87023780278022</v>
      </c>
      <c r="L1018" s="2">
        <f ca="1">表格1[[#This Row],[第9年]]*(1+_xlfn.NORM.INV(RAND(),平均報酬率,平均標準差))</f>
        <v>166.0548977940509</v>
      </c>
    </row>
    <row r="1019" spans="1:12" x14ac:dyDescent="0.25">
      <c r="A1019" s="1">
        <v>991</v>
      </c>
      <c r="B1019" s="1">
        <f t="shared" si="15"/>
        <v>100</v>
      </c>
      <c r="C1019" s="2">
        <f ca="1">表格1[[#This Row],[期初]]*(1+_xlfn.NORM.INV(RAND(),平均報酬率,平均標準差))</f>
        <v>115.33033548796543</v>
      </c>
      <c r="D1019" s="2">
        <f ca="1">表格1[[#This Row],[第1年]]*(1+_xlfn.NORM.INV(RAND(),平均報酬率,平均標準差))</f>
        <v>113.81428977001407</v>
      </c>
      <c r="E1019" s="2">
        <f ca="1">表格1[[#This Row],[第2年]]*(1+_xlfn.NORM.INV(RAND(),平均報酬率,平均標準差))</f>
        <v>118.57702288805453</v>
      </c>
      <c r="F1019" s="2">
        <f ca="1">表格1[[#This Row],[第3年]]*(1+_xlfn.NORM.INV(RAND(),平均報酬率,平均標準差))</f>
        <v>125.32168604121914</v>
      </c>
      <c r="G1019" s="2">
        <f ca="1">表格1[[#This Row],[第4年]]*(1+_xlfn.NORM.INV(RAND(),平均報酬率,平均標準差))</f>
        <v>140.9234963401473</v>
      </c>
      <c r="H1019" s="2">
        <f ca="1">表格1[[#This Row],[第5年]]*(1+_xlfn.NORM.INV(RAND(),平均報酬率,平均標準差))</f>
        <v>156.7291838153665</v>
      </c>
      <c r="I1019" s="2">
        <f ca="1">表格1[[#This Row],[第6年]]*(1+_xlfn.NORM.INV(RAND(),平均報酬率,平均標準差))</f>
        <v>173.23613492450784</v>
      </c>
      <c r="J1019" s="2">
        <f ca="1">表格1[[#This Row],[第7年]]*(1+_xlfn.NORM.INV(RAND(),平均報酬率,平均標準差))</f>
        <v>204.54774759300781</v>
      </c>
      <c r="K1019" s="2">
        <f ca="1">表格1[[#This Row],[第8年]]*(1+_xlfn.NORM.INV(RAND(),平均報酬率,平均標準差))</f>
        <v>221.97747884090899</v>
      </c>
      <c r="L1019" s="2">
        <f ca="1">表格1[[#This Row],[第9年]]*(1+_xlfn.NORM.INV(RAND(),平均報酬率,平均標準差))</f>
        <v>237.82866298533824</v>
      </c>
    </row>
    <row r="1020" spans="1:12" x14ac:dyDescent="0.25">
      <c r="A1020" s="1">
        <v>992</v>
      </c>
      <c r="B1020" s="1">
        <f t="shared" si="15"/>
        <v>100</v>
      </c>
      <c r="C1020" s="2">
        <f ca="1">表格1[[#This Row],[期初]]*(1+_xlfn.NORM.INV(RAND(),平均報酬率,平均標準差))</f>
        <v>104.21822774916527</v>
      </c>
      <c r="D1020" s="2">
        <f ca="1">表格1[[#This Row],[第1年]]*(1+_xlfn.NORM.INV(RAND(),平均報酬率,平均標準差))</f>
        <v>109.72468726350834</v>
      </c>
      <c r="E1020" s="2">
        <f ca="1">表格1[[#This Row],[第2年]]*(1+_xlfn.NORM.INV(RAND(),平均報酬率,平均標準差))</f>
        <v>114.48360746041109</v>
      </c>
      <c r="F1020" s="2">
        <f ca="1">表格1[[#This Row],[第3年]]*(1+_xlfn.NORM.INV(RAND(),平均報酬率,平均標準差))</f>
        <v>129.80692656866464</v>
      </c>
      <c r="G1020" s="2">
        <f ca="1">表格1[[#This Row],[第4年]]*(1+_xlfn.NORM.INV(RAND(),平均報酬率,平均標準差))</f>
        <v>135.87782890121363</v>
      </c>
      <c r="H1020" s="2">
        <f ca="1">表格1[[#This Row],[第5年]]*(1+_xlfn.NORM.INV(RAND(),平均報酬率,平均標準差))</f>
        <v>148.16426765354186</v>
      </c>
      <c r="I1020" s="2">
        <f ca="1">表格1[[#This Row],[第6年]]*(1+_xlfn.NORM.INV(RAND(),平均報酬率,平均標準差))</f>
        <v>165.77168435911545</v>
      </c>
      <c r="J1020" s="2">
        <f ca="1">表格1[[#This Row],[第7年]]*(1+_xlfn.NORM.INV(RAND(),平均報酬率,平均標準差))</f>
        <v>173.5140366369254</v>
      </c>
      <c r="K1020" s="2">
        <f ca="1">表格1[[#This Row],[第8年]]*(1+_xlfn.NORM.INV(RAND(),平均報酬率,平均標準差))</f>
        <v>182.29915343074887</v>
      </c>
      <c r="L1020" s="2">
        <f ca="1">表格1[[#This Row],[第9年]]*(1+_xlfn.NORM.INV(RAND(),平均報酬率,平均標準差))</f>
        <v>178.24749700012478</v>
      </c>
    </row>
    <row r="1021" spans="1:12" x14ac:dyDescent="0.25">
      <c r="A1021" s="1">
        <v>993</v>
      </c>
      <c r="B1021" s="1">
        <f t="shared" si="15"/>
        <v>100</v>
      </c>
      <c r="C1021" s="2">
        <f ca="1">表格1[[#This Row],[期初]]*(1+_xlfn.NORM.INV(RAND(),平均報酬率,平均標準差))</f>
        <v>108.19276522894796</v>
      </c>
      <c r="D1021" s="2">
        <f ca="1">表格1[[#This Row],[第1年]]*(1+_xlfn.NORM.INV(RAND(),平均報酬率,平均標準差))</f>
        <v>119.20971118024046</v>
      </c>
      <c r="E1021" s="2">
        <f ca="1">表格1[[#This Row],[第2年]]*(1+_xlfn.NORM.INV(RAND(),平均報酬率,平均標準差))</f>
        <v>129.08659614784537</v>
      </c>
      <c r="F1021" s="2">
        <f ca="1">表格1[[#This Row],[第3年]]*(1+_xlfn.NORM.INV(RAND(),平均報酬率,平均標準差))</f>
        <v>138.89218799893158</v>
      </c>
      <c r="G1021" s="2">
        <f ca="1">表格1[[#This Row],[第4年]]*(1+_xlfn.NORM.INV(RAND(),平均報酬率,平均標準差))</f>
        <v>149.76579868352977</v>
      </c>
      <c r="H1021" s="2">
        <f ca="1">表格1[[#This Row],[第5年]]*(1+_xlfn.NORM.INV(RAND(),平均報酬率,平均標準差))</f>
        <v>155.00354311871811</v>
      </c>
      <c r="I1021" s="2">
        <f ca="1">表格1[[#This Row],[第6年]]*(1+_xlfn.NORM.INV(RAND(),平均報酬率,平均標準差))</f>
        <v>169.04846074285655</v>
      </c>
      <c r="J1021" s="2">
        <f ca="1">表格1[[#This Row],[第7年]]*(1+_xlfn.NORM.INV(RAND(),平均報酬率,平均標準差))</f>
        <v>197.59680391902256</v>
      </c>
      <c r="K1021" s="2">
        <f ca="1">表格1[[#This Row],[第8年]]*(1+_xlfn.NORM.INV(RAND(),平均報酬率,平均標準差))</f>
        <v>195.2050709180883</v>
      </c>
      <c r="L1021" s="2">
        <f ca="1">表格1[[#This Row],[第9年]]*(1+_xlfn.NORM.INV(RAND(),平均報酬率,平均標準差))</f>
        <v>225.87617077052053</v>
      </c>
    </row>
    <row r="1022" spans="1:12" x14ac:dyDescent="0.25">
      <c r="A1022" s="1">
        <v>994</v>
      </c>
      <c r="B1022" s="1">
        <f t="shared" si="15"/>
        <v>100</v>
      </c>
      <c r="C1022" s="2">
        <f ca="1">表格1[[#This Row],[期初]]*(1+_xlfn.NORM.INV(RAND(),平均報酬率,平均標準差))</f>
        <v>97.203391495012227</v>
      </c>
      <c r="D1022" s="2">
        <f ca="1">表格1[[#This Row],[第1年]]*(1+_xlfn.NORM.INV(RAND(),平均報酬率,平均標準差))</f>
        <v>104.47708489091848</v>
      </c>
      <c r="E1022" s="2">
        <f ca="1">表格1[[#This Row],[第2年]]*(1+_xlfn.NORM.INV(RAND(),平均報酬率,平均標準差))</f>
        <v>117.38946974999006</v>
      </c>
      <c r="F1022" s="2">
        <f ca="1">表格1[[#This Row],[第3年]]*(1+_xlfn.NORM.INV(RAND(),平均報酬率,平均標準差))</f>
        <v>121.90049740959064</v>
      </c>
      <c r="G1022" s="2">
        <f ca="1">表格1[[#This Row],[第4年]]*(1+_xlfn.NORM.INV(RAND(),平均報酬率,平均標準差))</f>
        <v>126.19691254124558</v>
      </c>
      <c r="H1022" s="2">
        <f ca="1">表格1[[#This Row],[第5年]]*(1+_xlfn.NORM.INV(RAND(),平均報酬率,平均標準差))</f>
        <v>150.32083434514649</v>
      </c>
      <c r="I1022" s="2">
        <f ca="1">表格1[[#This Row],[第6年]]*(1+_xlfn.NORM.INV(RAND(),平均報酬率,平均標準差))</f>
        <v>157.81583597609693</v>
      </c>
      <c r="J1022" s="2">
        <f ca="1">表格1[[#This Row],[第7年]]*(1+_xlfn.NORM.INV(RAND(),平均報酬率,平均標準差))</f>
        <v>164.87013189858422</v>
      </c>
      <c r="K1022" s="2">
        <f ca="1">表格1[[#This Row],[第8年]]*(1+_xlfn.NORM.INV(RAND(),平均報酬率,平均標準差))</f>
        <v>164.83252314653788</v>
      </c>
      <c r="L1022" s="2">
        <f ca="1">表格1[[#This Row],[第9年]]*(1+_xlfn.NORM.INV(RAND(),平均報酬率,平均標準差))</f>
        <v>177.76119268931066</v>
      </c>
    </row>
    <row r="1023" spans="1:12" x14ac:dyDescent="0.25">
      <c r="A1023" s="1">
        <v>995</v>
      </c>
      <c r="B1023" s="1">
        <f t="shared" si="15"/>
        <v>100</v>
      </c>
      <c r="C1023" s="2">
        <f ca="1">表格1[[#This Row],[期初]]*(1+_xlfn.NORM.INV(RAND(),平均報酬率,平均標準差))</f>
        <v>104.81499099461102</v>
      </c>
      <c r="D1023" s="2">
        <f ca="1">表格1[[#This Row],[第1年]]*(1+_xlfn.NORM.INV(RAND(),平均報酬率,平均標準差))</f>
        <v>112.7565384813626</v>
      </c>
      <c r="E1023" s="2">
        <f ca="1">表格1[[#This Row],[第2年]]*(1+_xlfn.NORM.INV(RAND(),平均報酬率,平均標準差))</f>
        <v>127.85715058133796</v>
      </c>
      <c r="F1023" s="2">
        <f ca="1">表格1[[#This Row],[第3年]]*(1+_xlfn.NORM.INV(RAND(),平均報酬率,平均標準差))</f>
        <v>136.45209650229359</v>
      </c>
      <c r="G1023" s="2">
        <f ca="1">表格1[[#This Row],[第4年]]*(1+_xlfn.NORM.INV(RAND(),平均報酬率,平均標準差))</f>
        <v>147.05955020731531</v>
      </c>
      <c r="H1023" s="2">
        <f ca="1">表格1[[#This Row],[第5年]]*(1+_xlfn.NORM.INV(RAND(),平均報酬率,平均標準差))</f>
        <v>139.3175107725767</v>
      </c>
      <c r="I1023" s="2">
        <f ca="1">表格1[[#This Row],[第6年]]*(1+_xlfn.NORM.INV(RAND(),平均報酬率,平均標準差))</f>
        <v>139.80346643353496</v>
      </c>
      <c r="J1023" s="2">
        <f ca="1">表格1[[#This Row],[第7年]]*(1+_xlfn.NORM.INV(RAND(),平均報酬率,平均標準差))</f>
        <v>144.84724652060348</v>
      </c>
      <c r="K1023" s="2">
        <f ca="1">表格1[[#This Row],[第8年]]*(1+_xlfn.NORM.INV(RAND(),平均報酬率,平均標準差))</f>
        <v>150.34476064825191</v>
      </c>
      <c r="L1023" s="2">
        <f ca="1">表格1[[#This Row],[第9年]]*(1+_xlfn.NORM.INV(RAND(),平均報酬率,平均標準差))</f>
        <v>147.1505852522134</v>
      </c>
    </row>
    <row r="1024" spans="1:12" x14ac:dyDescent="0.25">
      <c r="A1024" s="1">
        <v>996</v>
      </c>
      <c r="B1024" s="1">
        <f t="shared" si="15"/>
        <v>100</v>
      </c>
      <c r="C1024" s="2">
        <f ca="1">表格1[[#This Row],[期初]]*(1+_xlfn.NORM.INV(RAND(),平均報酬率,平均標準差))</f>
        <v>114.69896891783731</v>
      </c>
      <c r="D1024" s="2">
        <f ca="1">表格1[[#This Row],[第1年]]*(1+_xlfn.NORM.INV(RAND(),平均報酬率,平均標準差))</f>
        <v>126.99621943371577</v>
      </c>
      <c r="E1024" s="2">
        <f ca="1">表格1[[#This Row],[第2年]]*(1+_xlfn.NORM.INV(RAND(),平均報酬率,平均標準差))</f>
        <v>131.71893073660033</v>
      </c>
      <c r="F1024" s="2">
        <f ca="1">表格1[[#This Row],[第3年]]*(1+_xlfn.NORM.INV(RAND(),平均報酬率,平均標準差))</f>
        <v>141.54554239372675</v>
      </c>
      <c r="G1024" s="2">
        <f ca="1">表格1[[#This Row],[第4年]]*(1+_xlfn.NORM.INV(RAND(),平均報酬率,平均標準差))</f>
        <v>133.91583398259866</v>
      </c>
      <c r="H1024" s="2">
        <f ca="1">表格1[[#This Row],[第5年]]*(1+_xlfn.NORM.INV(RAND(),平均報酬率,平均標準差))</f>
        <v>142.31821572160939</v>
      </c>
      <c r="I1024" s="2">
        <f ca="1">表格1[[#This Row],[第6年]]*(1+_xlfn.NORM.INV(RAND(),平均報酬率,平均標準差))</f>
        <v>156.54724508527332</v>
      </c>
      <c r="J1024" s="2">
        <f ca="1">表格1[[#This Row],[第7年]]*(1+_xlfn.NORM.INV(RAND(),平均報酬率,平均標準差))</f>
        <v>168.72272001572694</v>
      </c>
      <c r="K1024" s="2">
        <f ca="1">表格1[[#This Row],[第8年]]*(1+_xlfn.NORM.INV(RAND(),平均報酬率,平均標準差))</f>
        <v>189.32946313064508</v>
      </c>
      <c r="L1024" s="2">
        <f ca="1">表格1[[#This Row],[第9年]]*(1+_xlfn.NORM.INV(RAND(),平均報酬率,平均標準差))</f>
        <v>230.93537852300412</v>
      </c>
    </row>
    <row r="1025" spans="1:12" x14ac:dyDescent="0.25">
      <c r="A1025" s="1">
        <v>997</v>
      </c>
      <c r="B1025" s="1">
        <f t="shared" si="15"/>
        <v>100</v>
      </c>
      <c r="C1025" s="2">
        <f ca="1">表格1[[#This Row],[期初]]*(1+_xlfn.NORM.INV(RAND(),平均報酬率,平均標準差))</f>
        <v>92.203203064930321</v>
      </c>
      <c r="D1025" s="2">
        <f ca="1">表格1[[#This Row],[第1年]]*(1+_xlfn.NORM.INV(RAND(),平均報酬率,平均標準差))</f>
        <v>99.634529284561637</v>
      </c>
      <c r="E1025" s="2">
        <f ca="1">表格1[[#This Row],[第2年]]*(1+_xlfn.NORM.INV(RAND(),平均報酬率,平均標準差))</f>
        <v>110.77101088165153</v>
      </c>
      <c r="F1025" s="2">
        <f ca="1">表格1[[#This Row],[第3年]]*(1+_xlfn.NORM.INV(RAND(),平均報酬率,平均標準差))</f>
        <v>117.92525497286861</v>
      </c>
      <c r="G1025" s="2">
        <f ca="1">表格1[[#This Row],[第4年]]*(1+_xlfn.NORM.INV(RAND(),平均報酬率,平均標準差))</f>
        <v>137.77696375414433</v>
      </c>
      <c r="H1025" s="2">
        <f ca="1">表格1[[#This Row],[第5年]]*(1+_xlfn.NORM.INV(RAND(),平均報酬率,平均標準差))</f>
        <v>151.0855785189294</v>
      </c>
      <c r="I1025" s="2">
        <f ca="1">表格1[[#This Row],[第6年]]*(1+_xlfn.NORM.INV(RAND(),平均報酬率,平均標準差))</f>
        <v>174.52183084480367</v>
      </c>
      <c r="J1025" s="2">
        <f ca="1">表格1[[#This Row],[第7年]]*(1+_xlfn.NORM.INV(RAND(),平均報酬率,平均標準差))</f>
        <v>194.52249998982458</v>
      </c>
      <c r="K1025" s="2">
        <f ca="1">表格1[[#This Row],[第8年]]*(1+_xlfn.NORM.INV(RAND(),平均報酬率,平均標準差))</f>
        <v>205.96038874004319</v>
      </c>
      <c r="L1025" s="2">
        <f ca="1">表格1[[#This Row],[第9年]]*(1+_xlfn.NORM.INV(RAND(),平均報酬率,平均標準差))</f>
        <v>221.08679588743345</v>
      </c>
    </row>
    <row r="1026" spans="1:12" x14ac:dyDescent="0.25">
      <c r="A1026" s="1">
        <v>998</v>
      </c>
      <c r="B1026" s="1">
        <f t="shared" si="15"/>
        <v>100</v>
      </c>
      <c r="C1026" s="2">
        <f ca="1">表格1[[#This Row],[期初]]*(1+_xlfn.NORM.INV(RAND(),平均報酬率,平均標準差))</f>
        <v>119.81702406818606</v>
      </c>
      <c r="D1026" s="2">
        <f ca="1">表格1[[#This Row],[第1年]]*(1+_xlfn.NORM.INV(RAND(),平均報酬率,平均標準差))</f>
        <v>133.16915393705793</v>
      </c>
      <c r="E1026" s="2">
        <f ca="1">表格1[[#This Row],[第2年]]*(1+_xlfn.NORM.INV(RAND(),平均報酬率,平均標準差))</f>
        <v>146.46288532169586</v>
      </c>
      <c r="F1026" s="2">
        <f ca="1">表格1[[#This Row],[第3年]]*(1+_xlfn.NORM.INV(RAND(),平均報酬率,平均標準差))</f>
        <v>150.73642025594111</v>
      </c>
      <c r="G1026" s="2">
        <f ca="1">表格1[[#This Row],[第4年]]*(1+_xlfn.NORM.INV(RAND(),平均報酬率,平均標準差))</f>
        <v>164.93774757882818</v>
      </c>
      <c r="H1026" s="2">
        <f ca="1">表格1[[#This Row],[第5年]]*(1+_xlfn.NORM.INV(RAND(),平均報酬率,平均標準差))</f>
        <v>183.62017320897982</v>
      </c>
      <c r="I1026" s="2">
        <f ca="1">表格1[[#This Row],[第6年]]*(1+_xlfn.NORM.INV(RAND(),平均報酬率,平均標準差))</f>
        <v>203.2189096436837</v>
      </c>
      <c r="J1026" s="2">
        <f ca="1">表格1[[#This Row],[第7年]]*(1+_xlfn.NORM.INV(RAND(),平均報酬率,平均標準差))</f>
        <v>220.21177041972908</v>
      </c>
      <c r="K1026" s="2">
        <f ca="1">表格1[[#This Row],[第8年]]*(1+_xlfn.NORM.INV(RAND(),平均報酬率,平均標準差))</f>
        <v>229.58218439640146</v>
      </c>
      <c r="L1026" s="2">
        <f ca="1">表格1[[#This Row],[第9年]]*(1+_xlfn.NORM.INV(RAND(),平均報酬率,平均標準差))</f>
        <v>247.91068673367337</v>
      </c>
    </row>
    <row r="1027" spans="1:12" x14ac:dyDescent="0.25">
      <c r="A1027" s="1">
        <v>999</v>
      </c>
      <c r="B1027" s="1">
        <f t="shared" si="15"/>
        <v>100</v>
      </c>
      <c r="C1027" s="2">
        <f ca="1">表格1[[#This Row],[期初]]*(1+_xlfn.NORM.INV(RAND(),平均報酬率,平均標準差))</f>
        <v>96.830383795389551</v>
      </c>
      <c r="D1027" s="2">
        <f ca="1">表格1[[#This Row],[第1年]]*(1+_xlfn.NORM.INV(RAND(),平均報酬率,平均標準差))</f>
        <v>100.31557432269253</v>
      </c>
      <c r="E1027" s="2">
        <f ca="1">表格1[[#This Row],[第2年]]*(1+_xlfn.NORM.INV(RAND(),平均報酬率,平均標準差))</f>
        <v>97.727813581394386</v>
      </c>
      <c r="F1027" s="2">
        <f ca="1">表格1[[#This Row],[第3年]]*(1+_xlfn.NORM.INV(RAND(),平均報酬率,平均標準差))</f>
        <v>105.05058130686241</v>
      </c>
      <c r="G1027" s="2">
        <f ca="1">表格1[[#This Row],[第4年]]*(1+_xlfn.NORM.INV(RAND(),平均報酬率,平均標準差))</f>
        <v>115.90070088676559</v>
      </c>
      <c r="H1027" s="2">
        <f ca="1">表格1[[#This Row],[第5年]]*(1+_xlfn.NORM.INV(RAND(),平均報酬率,平均標準差))</f>
        <v>126.86770484948906</v>
      </c>
      <c r="I1027" s="2">
        <f ca="1">表格1[[#This Row],[第6年]]*(1+_xlfn.NORM.INV(RAND(),平均報酬率,平均標準差))</f>
        <v>137.4074009563069</v>
      </c>
      <c r="J1027" s="2">
        <f ca="1">表格1[[#This Row],[第7年]]*(1+_xlfn.NORM.INV(RAND(),平均報酬率,平均標準差))</f>
        <v>154.98448122795273</v>
      </c>
      <c r="K1027" s="2">
        <f ca="1">表格1[[#This Row],[第8年]]*(1+_xlfn.NORM.INV(RAND(),平均報酬率,平均標準差))</f>
        <v>170.96555311015851</v>
      </c>
      <c r="L1027" s="2">
        <f ca="1">表格1[[#This Row],[第9年]]*(1+_xlfn.NORM.INV(RAND(),平均報酬率,平均標準差))</f>
        <v>183.14055680812905</v>
      </c>
    </row>
    <row r="1028" spans="1:12" x14ac:dyDescent="0.25">
      <c r="A1028" s="1">
        <v>1000</v>
      </c>
      <c r="B1028" s="1">
        <f t="shared" si="15"/>
        <v>100</v>
      </c>
      <c r="C1028" s="2">
        <f ca="1">表格1[[#This Row],[期初]]*(1+_xlfn.NORM.INV(RAND(),平均報酬率,平均標準差))</f>
        <v>104.25686721986789</v>
      </c>
      <c r="D1028" s="2">
        <f ca="1">表格1[[#This Row],[第1年]]*(1+_xlfn.NORM.INV(RAND(),平均報酬率,平均標準差))</f>
        <v>110.57796255069985</v>
      </c>
      <c r="E1028" s="2">
        <f ca="1">表格1[[#This Row],[第2年]]*(1+_xlfn.NORM.INV(RAND(),平均報酬率,平均標準差))</f>
        <v>127.6871819080885</v>
      </c>
      <c r="F1028" s="2">
        <f ca="1">表格1[[#This Row],[第3年]]*(1+_xlfn.NORM.INV(RAND(),平均報酬率,平均標準差))</f>
        <v>141.04866105683649</v>
      </c>
      <c r="G1028" s="2">
        <f ca="1">表格1[[#This Row],[第4年]]*(1+_xlfn.NORM.INV(RAND(),平均報酬率,平均標準差))</f>
        <v>158.56519009186624</v>
      </c>
      <c r="H1028" s="2">
        <f ca="1">表格1[[#This Row],[第5年]]*(1+_xlfn.NORM.INV(RAND(),平均報酬率,平均標準差))</f>
        <v>179.31759233386796</v>
      </c>
      <c r="I1028" s="2">
        <f ca="1">表格1[[#This Row],[第6年]]*(1+_xlfn.NORM.INV(RAND(),平均報酬率,平均標準差))</f>
        <v>212.26135772036341</v>
      </c>
      <c r="J1028" s="2">
        <f ca="1">表格1[[#This Row],[第7年]]*(1+_xlfn.NORM.INV(RAND(),平均報酬率,平均標準差))</f>
        <v>243.30482571333809</v>
      </c>
      <c r="K1028" s="2">
        <f ca="1">表格1[[#This Row],[第8年]]*(1+_xlfn.NORM.INV(RAND(),平均報酬率,平均標準差))</f>
        <v>270.85469041349126</v>
      </c>
      <c r="L1028" s="2">
        <f ca="1">表格1[[#This Row],[第9年]]*(1+_xlfn.NORM.INV(RAND(),平均報酬率,平均標準差))</f>
        <v>292.45624101302019</v>
      </c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75" zoomScaleNormal="175" workbookViewId="0">
      <selection activeCell="A7" sqref="A7"/>
    </sheetView>
  </sheetViews>
  <sheetFormatPr defaultRowHeight="15.75" x14ac:dyDescent="0.25"/>
  <cols>
    <col min="1" max="1" width="17.375" style="1" bestFit="1" customWidth="1"/>
    <col min="2" max="2" width="9.625" style="1" bestFit="1" customWidth="1"/>
    <col min="3" max="16384" width="9" style="1"/>
  </cols>
  <sheetData>
    <row r="1" spans="1:5" x14ac:dyDescent="0.25">
      <c r="A1" s="1" t="s">
        <v>27</v>
      </c>
      <c r="B1" s="19">
        <f>B5*D5+B6*D6</f>
        <v>7.6200000000000004E-2</v>
      </c>
      <c r="E1" s="19"/>
    </row>
    <row r="2" spans="1:5" x14ac:dyDescent="0.25">
      <c r="A2" s="1" t="s">
        <v>26</v>
      </c>
      <c r="B2" s="19">
        <f>SQRT((C5*D5)^2+(C6*D6)^2+2*(E5)*C5*D5*C6*D6)</f>
        <v>5.8669263673579539E-2</v>
      </c>
    </row>
    <row r="4" spans="1:5" x14ac:dyDescent="0.25">
      <c r="A4" s="27" t="s">
        <v>25</v>
      </c>
      <c r="B4" s="27" t="s">
        <v>24</v>
      </c>
      <c r="C4" s="27" t="s">
        <v>23</v>
      </c>
      <c r="D4" s="27" t="s">
        <v>22</v>
      </c>
      <c r="E4" s="27" t="s">
        <v>21</v>
      </c>
    </row>
    <row r="5" spans="1:5" x14ac:dyDescent="0.25">
      <c r="A5" s="30" t="s">
        <v>28</v>
      </c>
      <c r="B5" s="26">
        <f>0.76%*12</f>
        <v>9.1200000000000003E-2</v>
      </c>
      <c r="C5" s="25">
        <v>0.107</v>
      </c>
      <c r="D5" s="24">
        <v>0.5</v>
      </c>
      <c r="E5" s="28">
        <v>-0.2</v>
      </c>
    </row>
    <row r="6" spans="1:5" ht="17.25" customHeight="1" thickBot="1" x14ac:dyDescent="0.3">
      <c r="A6" s="31" t="s">
        <v>29</v>
      </c>
      <c r="B6" s="23">
        <f>0.51%*12</f>
        <v>6.1200000000000004E-2</v>
      </c>
      <c r="C6" s="22">
        <v>7.4099999999999999E-2</v>
      </c>
      <c r="D6" s="21">
        <f>1-D5</f>
        <v>0.5</v>
      </c>
      <c r="E6" s="29"/>
    </row>
    <row r="8" spans="1:5" x14ac:dyDescent="0.25">
      <c r="A8" s="20"/>
    </row>
    <row r="9" spans="1:5" x14ac:dyDescent="0.25">
      <c r="A9" s="19"/>
    </row>
  </sheetData>
  <mergeCells count="1">
    <mergeCell ref="E5:E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資產淨值模擬</vt:lpstr>
      <vt:lpstr>資產組合</vt:lpstr>
      <vt:lpstr>平均報酬率</vt:lpstr>
      <vt:lpstr>平均標準差</vt:lpstr>
      <vt:lpstr>投入金額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2015-01-15T03:41:00Z</dcterms:created>
  <dcterms:modified xsi:type="dcterms:W3CDTF">2015-01-16T08:50:39Z</dcterms:modified>
</cp:coreProperties>
</file>