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OneDrive\Smart智富稿件\SC248\"/>
    </mc:Choice>
  </mc:AlternateContent>
  <bookViews>
    <workbookView xWindow="-96" yWindow="-96" windowWidth="16608" windowHeight="10536"/>
  </bookViews>
  <sheets>
    <sheet name="台積電" sheetId="1" r:id="rId1"/>
    <sheet name="中華電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1" l="1"/>
  <c r="B10" i="1" s="1"/>
  <c r="D10" i="1" l="1"/>
  <c r="C14" i="2"/>
  <c r="D14" i="2" s="1"/>
  <c r="B14" i="2"/>
  <c r="D13" i="2"/>
  <c r="B13" i="2"/>
  <c r="D12" i="2"/>
  <c r="B12" i="2"/>
  <c r="D11" i="2"/>
  <c r="B11" i="2"/>
  <c r="D10" i="2"/>
  <c r="B10" i="2"/>
  <c r="D9" i="2"/>
  <c r="B9" i="2"/>
  <c r="D8" i="2"/>
  <c r="B8" i="2"/>
  <c r="D7" i="2"/>
  <c r="B7" i="2"/>
  <c r="D9" i="1"/>
  <c r="D8" i="1"/>
  <c r="D7" i="1"/>
  <c r="B8" i="1"/>
  <c r="B7" i="1"/>
  <c r="B3" i="1" s="1"/>
  <c r="B2" i="1" l="1"/>
  <c r="B3" i="2"/>
  <c r="B2" i="2"/>
</calcChain>
</file>

<file path=xl/sharedStrings.xml><?xml version="1.0" encoding="utf-8"?>
<sst xmlns="http://schemas.openxmlformats.org/spreadsheetml/2006/main" count="20" uniqueCount="14">
  <si>
    <t>日期</t>
    <phoneticPr fontId="2" type="noConversion"/>
  </si>
  <si>
    <t>現金流量</t>
    <phoneticPr fontId="2" type="noConversion"/>
  </si>
  <si>
    <t>備註</t>
    <phoneticPr fontId="2" type="noConversion"/>
  </si>
  <si>
    <t>累積報酬率</t>
    <phoneticPr fontId="2" type="noConversion"/>
  </si>
  <si>
    <t>年化報酬率</t>
    <phoneticPr fontId="2" type="noConversion"/>
  </si>
  <si>
    <t>台積電</t>
    <phoneticPr fontId="2" type="noConversion"/>
  </si>
  <si>
    <t>中華電</t>
    <phoneticPr fontId="2" type="noConversion"/>
  </si>
  <si>
    <t>股價/配息</t>
    <phoneticPr fontId="2" type="noConversion"/>
  </si>
  <si>
    <t>股價/配息</t>
    <phoneticPr fontId="2" type="noConversion"/>
  </si>
  <si>
    <t>股價</t>
    <phoneticPr fontId="2" type="noConversion"/>
  </si>
  <si>
    <t>=XIRR(B7:B14,A7:A14)</t>
    <phoneticPr fontId="2" type="noConversion"/>
  </si>
  <si>
    <t>=SUM(B8:B14)/(-B7)-1</t>
    <phoneticPr fontId="2" type="noConversion"/>
  </si>
  <si>
    <t>=SUM(B8:B10)/(-B7)-1</t>
    <phoneticPr fontId="2" type="noConversion"/>
  </si>
  <si>
    <t>=XIRR(B7:B10,A7:A10)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</si>
</sst>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76" formatCode="0.0%"/>
    <numFmt numFmtId="177" formatCode="#,##0_ ;[Red]\-#,##0\ "/>
    <numFmt numFmtId="178" formatCode="#,##0.0_ ;[Red]\-#,##0.0\ "/>
    <numFmt numFmtId="179" formatCode="#,##0.0000_ ;[Red]\-#,##0.0000\ "/>
    <numFmt numFmtId="180" formatCode="_-* #,##0.0_-;\-* #,##0.0_-;_-* &quot;-&quot;??_-;_-@_-"/>
    <numFmt numFmtId="181" formatCode="0.0"/>
  </numFmts>
  <fonts count="5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3" fillId="0" borderId="0" xfId="0" applyFont="1">
      <alignment vertical="center"/>
    </xf>
    <xf numFmtId="14" fontId="3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176" fontId="3" fillId="0" borderId="0" xfId="2" applyNumberFormat="1" applyFont="1">
      <alignment vertical="center"/>
    </xf>
    <xf numFmtId="177" fontId="3" fillId="0" borderId="0" xfId="0" applyNumberFormat="1" applyFont="1">
      <alignment vertical="center"/>
    </xf>
    <xf numFmtId="0" fontId="4" fillId="0" borderId="0" xfId="0" applyFont="1">
      <alignment vertical="center"/>
    </xf>
    <xf numFmtId="178" fontId="3" fillId="0" borderId="0" xfId="0" applyNumberFormat="1" applyFont="1">
      <alignment vertical="center"/>
    </xf>
    <xf numFmtId="179" fontId="3" fillId="0" borderId="0" xfId="0" applyNumberFormat="1" applyFont="1">
      <alignment vertical="center"/>
    </xf>
    <xf numFmtId="180" fontId="3" fillId="0" borderId="0" xfId="1" applyNumberFormat="1" applyFont="1">
      <alignment vertical="center"/>
    </xf>
    <xf numFmtId="176" fontId="3" fillId="0" borderId="0" xfId="2" applyNumberFormat="1" applyFont="1" applyAlignment="1">
      <alignment horizontal="center" vertical="center"/>
    </xf>
    <xf numFmtId="0" fontId="4" fillId="0" borderId="0" xfId="0" quotePrefix="1" applyFont="1">
      <alignment vertical="center"/>
    </xf>
    <xf numFmtId="181" fontId="3" fillId="2" borderId="0" xfId="0" applyNumberFormat="1" applyFont="1" applyFill="1">
      <alignment vertical="center"/>
    </xf>
    <xf numFmtId="10" fontId="0" fillId="0" borderId="0" xfId="2" applyNumberFormat="1" applyFont="1">
      <alignment vertical="center"/>
    </xf>
  </cellXfs>
  <cellStyles count="3">
    <cellStyle name="一般" xfId="0" builtinId="0"/>
    <cellStyle name="千分位" xfId="1" builtinId="3"/>
    <cellStyle name="百分比" xfId="2" builtinId="5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9" formatCode="#,##0.0000_ ;[Red]\-#,##0.000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7" formatCode="#,##0_ ;[Red]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9" formatCode="yyyy/m/d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80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7" formatCode="#,##0_ ;[Red]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9" formatCode="yyyy/m/d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台積電" displayName="台積電" ref="A6:D10" totalsRowShown="0" headerRowDxfId="9">
  <autoFilter ref="A6:D10">
    <filterColumn colId="0" hiddenButton="1"/>
    <filterColumn colId="1" hiddenButton="1"/>
    <filterColumn colId="2" hiddenButton="1"/>
    <filterColumn colId="3" hiddenButton="1"/>
  </autoFilter>
  <tableColumns count="4">
    <tableColumn id="1" name="日期" dataDxfId="8"/>
    <tableColumn id="2" name="現金流量" dataDxfId="7"/>
    <tableColumn id="4" name="股價/配息" dataDxfId="6" dataCellStyle="千分位"/>
    <tableColumn id="3" name="備註" dataDxfId="5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id="2" name="表格1_3" displayName="表格1_3" ref="A6:D14" totalsRowShown="0" headerRowDxfId="4">
  <autoFilter ref="A6:D14">
    <filterColumn colId="0" hiddenButton="1"/>
    <filterColumn colId="1" hiddenButton="1"/>
    <filterColumn colId="2" hiddenButton="1"/>
    <filterColumn colId="3" hiddenButton="1"/>
  </autoFilter>
  <tableColumns count="4">
    <tableColumn id="1" name="日期" dataDxfId="3"/>
    <tableColumn id="2" name="現金流量" dataDxfId="2"/>
    <tableColumn id="4" name="股價/配息" dataDxfId="1"/>
    <tableColumn id="3" name="備註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zoomScale="115" zoomScaleNormal="115" workbookViewId="0">
      <selection activeCell="B3" sqref="B3"/>
    </sheetView>
  </sheetViews>
  <sheetFormatPr defaultColWidth="8.88671875" defaultRowHeight="15.6" x14ac:dyDescent="0.3"/>
  <cols>
    <col min="1" max="1" width="14" style="1" customWidth="1"/>
    <col min="2" max="2" width="15.5546875" style="1" customWidth="1"/>
    <col min="3" max="3" width="16" style="1" bestFit="1" customWidth="1"/>
    <col min="4" max="4" width="23.21875" style="1" bestFit="1" customWidth="1"/>
    <col min="5" max="5" width="12.88671875" style="1" bestFit="1" customWidth="1"/>
    <col min="6" max="6" width="14.88671875" style="1" bestFit="1" customWidth="1"/>
    <col min="7" max="7" width="23.21875" style="1" bestFit="1" customWidth="1"/>
    <col min="8" max="16384" width="8.88671875" style="1"/>
  </cols>
  <sheetData>
    <row r="1" spans="1:4" x14ac:dyDescent="0.3">
      <c r="A1" s="1" t="s">
        <v>9</v>
      </c>
      <c r="B1" s="12">
        <v>230.5</v>
      </c>
    </row>
    <row r="2" spans="1:4" x14ac:dyDescent="0.3">
      <c r="A2" s="1" t="s">
        <v>3</v>
      </c>
      <c r="B2" s="10">
        <f>SUM(B8:B10)/(-B7)-1</f>
        <v>0.3023872679045092</v>
      </c>
      <c r="C2" s="11" t="s">
        <v>12</v>
      </c>
    </row>
    <row r="3" spans="1:4" x14ac:dyDescent="0.3">
      <c r="A3" s="1" t="s">
        <v>4</v>
      </c>
      <c r="B3" s="10">
        <f>XIRR(B7:B10,A7:A10)</f>
        <v>0.12404637932777404</v>
      </c>
      <c r="C3" s="11" t="s">
        <v>13</v>
      </c>
    </row>
    <row r="5" spans="1:4" x14ac:dyDescent="0.3">
      <c r="A5" s="6" t="s">
        <v>5</v>
      </c>
    </row>
    <row r="6" spans="1:4" x14ac:dyDescent="0.3">
      <c r="A6" s="3" t="s">
        <v>0</v>
      </c>
      <c r="B6" s="3" t="s">
        <v>1</v>
      </c>
      <c r="C6" s="3" t="s">
        <v>8</v>
      </c>
      <c r="D6" s="3" t="s">
        <v>2</v>
      </c>
    </row>
    <row r="7" spans="1:4" x14ac:dyDescent="0.3">
      <c r="A7" s="2">
        <v>42682</v>
      </c>
      <c r="B7" s="5">
        <f>-188.5*1000</f>
        <v>-188500</v>
      </c>
      <c r="C7" s="9">
        <v>188.5</v>
      </c>
      <c r="D7" s="1" t="str">
        <f>"以每股"&amp;台積電[[#This Row],[股價/配息]]&amp;"買入1張"</f>
        <v>以每股188.5買入1張</v>
      </c>
    </row>
    <row r="8" spans="1:4" x14ac:dyDescent="0.3">
      <c r="A8" s="2">
        <v>42912</v>
      </c>
      <c r="B8" s="5">
        <f>7*1000</f>
        <v>7000</v>
      </c>
      <c r="C8" s="9">
        <v>7</v>
      </c>
      <c r="D8" s="1" t="str">
        <f>"每股配息"&amp;台積電[[#This Row],[股價/配息]]&amp;"元"</f>
        <v>每股配息7元</v>
      </c>
    </row>
    <row r="9" spans="1:4" x14ac:dyDescent="0.3">
      <c r="A9" s="2">
        <v>43276</v>
      </c>
      <c r="B9" s="5">
        <v>8000</v>
      </c>
      <c r="C9" s="9">
        <v>8</v>
      </c>
      <c r="D9" s="1" t="str">
        <f>"每股配息"&amp;台積電[[#This Row],[股價/配息]]&amp;"元"</f>
        <v>每股配息8元</v>
      </c>
    </row>
    <row r="10" spans="1:4" x14ac:dyDescent="0.3">
      <c r="A10" s="2">
        <v>43535</v>
      </c>
      <c r="B10" s="5">
        <f>台積電[[#This Row],[股價/配息]]*1000</f>
        <v>230500</v>
      </c>
      <c r="C10" s="9">
        <f>B1</f>
        <v>230.5</v>
      </c>
      <c r="D10" s="1" t="str">
        <f>"期末每股價格"&amp;TEXT(台積電[[#This Row],[股價/配息]],"0.0")&amp;"元"</f>
        <v>期末每股價格230.5元</v>
      </c>
    </row>
  </sheetData>
  <phoneticPr fontId="2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zoomScale="115" zoomScaleNormal="115" workbookViewId="0">
      <selection activeCell="C3" sqref="C3"/>
    </sheetView>
  </sheetViews>
  <sheetFormatPr defaultRowHeight="16.2" x14ac:dyDescent="0.3"/>
  <cols>
    <col min="1" max="1" width="12.88671875" bestFit="1" customWidth="1"/>
    <col min="2" max="2" width="14.88671875" bestFit="1" customWidth="1"/>
    <col min="3" max="3" width="16" bestFit="1" customWidth="1"/>
    <col min="4" max="4" width="21.77734375" bestFit="1" customWidth="1"/>
  </cols>
  <sheetData>
    <row r="1" spans="1:7" x14ac:dyDescent="0.3">
      <c r="A1" s="1" t="s">
        <v>9</v>
      </c>
      <c r="B1" s="12">
        <v>107</v>
      </c>
      <c r="G1" s="13"/>
    </row>
    <row r="2" spans="1:7" x14ac:dyDescent="0.3">
      <c r="A2" s="1" t="s">
        <v>3</v>
      </c>
      <c r="B2" s="4">
        <f>SUM(B8:B14)/(-B7)-1</f>
        <v>0.45851544195953142</v>
      </c>
      <c r="C2" s="11" t="s">
        <v>11</v>
      </c>
      <c r="D2" s="1"/>
    </row>
    <row r="3" spans="1:7" x14ac:dyDescent="0.3">
      <c r="A3" s="1" t="s">
        <v>4</v>
      </c>
      <c r="B3" s="4">
        <f>XIRR(B7:B14,A7:A14)</f>
        <v>7.3636862635612504E-2</v>
      </c>
      <c r="C3" s="11" t="s">
        <v>10</v>
      </c>
      <c r="D3" s="1"/>
    </row>
    <row r="5" spans="1:7" x14ac:dyDescent="0.3">
      <c r="A5" s="6" t="s">
        <v>6</v>
      </c>
      <c r="B5" s="4"/>
      <c r="C5" s="1"/>
      <c r="D5" s="1"/>
    </row>
    <row r="6" spans="1:7" x14ac:dyDescent="0.3">
      <c r="A6" s="3" t="s">
        <v>0</v>
      </c>
      <c r="B6" s="3" t="s">
        <v>1</v>
      </c>
      <c r="C6" s="3" t="s">
        <v>7</v>
      </c>
      <c r="D6" s="3" t="s">
        <v>2</v>
      </c>
    </row>
    <row r="7" spans="1:7" x14ac:dyDescent="0.3">
      <c r="A7" s="2">
        <v>41310</v>
      </c>
      <c r="B7" s="5">
        <f>-93.9*1000</f>
        <v>-93900</v>
      </c>
      <c r="C7" s="7">
        <v>93.9</v>
      </c>
      <c r="D7" s="1" t="str">
        <f>"以每股"&amp;表格1_3[[#This Row],[股價/配息]]&amp;"買入1張"</f>
        <v>以每股93.9買入1張</v>
      </c>
    </row>
    <row r="8" spans="1:7" x14ac:dyDescent="0.3">
      <c r="A8" s="2">
        <v>41472</v>
      </c>
      <c r="B8" s="5">
        <f>表格1_3[[#This Row],[股價/配息]]*1000</f>
        <v>5350</v>
      </c>
      <c r="C8" s="8">
        <v>5.35</v>
      </c>
      <c r="D8" s="1" t="str">
        <f>"每股配息"&amp;表格1_3[[#This Row],[股價/配息]]&amp;"元"</f>
        <v>每股配息5.35元</v>
      </c>
    </row>
    <row r="9" spans="1:7" x14ac:dyDescent="0.3">
      <c r="A9" s="2">
        <v>41837</v>
      </c>
      <c r="B9" s="5">
        <f>表格1_3[[#This Row],[股價/配息]]*1000</f>
        <v>4525.1000000000004</v>
      </c>
      <c r="C9" s="8">
        <v>4.5251000000000001</v>
      </c>
      <c r="D9" s="1" t="str">
        <f>"每股配息"&amp;表格1_3[[#This Row],[股價/配息]]&amp;"元"</f>
        <v>每股配息4.5251元</v>
      </c>
    </row>
    <row r="10" spans="1:7" x14ac:dyDescent="0.3">
      <c r="A10" s="2">
        <v>42201</v>
      </c>
      <c r="B10" s="5">
        <f>表格1_3[[#This Row],[股價/配息]]*1000</f>
        <v>4856.3999999999996</v>
      </c>
      <c r="C10" s="8">
        <v>4.8563999999999998</v>
      </c>
      <c r="D10" s="1" t="str">
        <f>"每股配息"&amp;表格1_3[[#This Row],[股價/配息]]&amp;"元"</f>
        <v>每股配息4.8564元</v>
      </c>
    </row>
    <row r="11" spans="1:7" x14ac:dyDescent="0.3">
      <c r="A11" s="2">
        <v>42572</v>
      </c>
      <c r="B11" s="5">
        <f>表格1_3[[#This Row],[股價/配息]]*1000</f>
        <v>5485.2</v>
      </c>
      <c r="C11" s="8">
        <v>5.4851999999999999</v>
      </c>
      <c r="D11" s="1" t="str">
        <f>"每股配息"&amp;表格1_3[[#This Row],[股價/配息]]&amp;"元"</f>
        <v>每股配息5.4852元</v>
      </c>
    </row>
    <row r="12" spans="1:7" x14ac:dyDescent="0.3">
      <c r="A12" s="2">
        <v>42937</v>
      </c>
      <c r="B12" s="5">
        <f>表格1_3[[#This Row],[股價/配息]]*1000</f>
        <v>4941.9000000000005</v>
      </c>
      <c r="C12" s="8">
        <v>4.9419000000000004</v>
      </c>
      <c r="D12" s="1" t="str">
        <f>"每股配息"&amp;表格1_3[[#This Row],[股價/配息]]&amp;"元"</f>
        <v>每股配息4.9419元</v>
      </c>
    </row>
    <row r="13" spans="1:7" x14ac:dyDescent="0.3">
      <c r="A13" s="2">
        <v>43276</v>
      </c>
      <c r="B13" s="5">
        <f>表格1_3[[#This Row],[股價/配息]]*1000</f>
        <v>4796</v>
      </c>
      <c r="C13" s="8">
        <v>4.7960000000000003</v>
      </c>
      <c r="D13" s="1" t="str">
        <f>"每股配息"&amp;表格1_3[[#This Row],[股價/配息]]&amp;"元"</f>
        <v>每股配息4.796元</v>
      </c>
    </row>
    <row r="14" spans="1:7" x14ac:dyDescent="0.3">
      <c r="A14" s="2">
        <v>43535</v>
      </c>
      <c r="B14" s="5">
        <f>表格1_3[[#This Row],[股價/配息]]*1000</f>
        <v>107000</v>
      </c>
      <c r="C14" s="7">
        <f>B1</f>
        <v>107</v>
      </c>
      <c r="D14" s="1" t="str">
        <f>"期末每股價格"&amp;TEXT(表格1_3[[#This Row],[股價/配息]],"0.0")&amp;"元"</f>
        <v>期末每股價格107.0元</v>
      </c>
    </row>
    <row r="15" spans="1:7" x14ac:dyDescent="0.3">
      <c r="A15" s="1"/>
      <c r="B15" s="1"/>
      <c r="C15" s="1"/>
      <c r="D15" s="1"/>
    </row>
  </sheetData>
  <phoneticPr fontId="2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台積電</vt:lpstr>
      <vt:lpstr>中華電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dcterms:created xsi:type="dcterms:W3CDTF">2019-03-12T03:06:41Z</dcterms:created>
  <dcterms:modified xsi:type="dcterms:W3CDTF">2019-03-13T04:45:39Z</dcterms:modified>
</cp:coreProperties>
</file>